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ember 7\költségvetés módosítása - 3\"/>
    </mc:Choice>
  </mc:AlternateContent>
  <xr:revisionPtr revIDLastSave="0" documentId="13_ncr:1_{F8C9DB9B-CBF5-4000-A596-12CAA291E1F1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KIadás 3" sheetId="7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5" i="78" l="1"/>
  <c r="J125" i="78"/>
  <c r="I125" i="78"/>
  <c r="H125" i="78" s="1"/>
  <c r="K124" i="78"/>
  <c r="J124" i="78"/>
  <c r="I124" i="78"/>
  <c r="K123" i="78"/>
  <c r="J123" i="78"/>
  <c r="J120" i="78" s="1"/>
  <c r="I123" i="78"/>
  <c r="K122" i="78"/>
  <c r="J122" i="78"/>
  <c r="I122" i="78"/>
  <c r="H122" i="78" s="1"/>
  <c r="K121" i="78"/>
  <c r="J121" i="78"/>
  <c r="I121" i="78"/>
  <c r="K120" i="78"/>
  <c r="K118" i="78"/>
  <c r="J118" i="78"/>
  <c r="I118" i="78"/>
  <c r="K107" i="78"/>
  <c r="J107" i="78"/>
  <c r="I107" i="78"/>
  <c r="K106" i="78"/>
  <c r="J106" i="78"/>
  <c r="I106" i="78"/>
  <c r="K101" i="78"/>
  <c r="J101" i="78"/>
  <c r="I101" i="78"/>
  <c r="K100" i="78"/>
  <c r="J100" i="78"/>
  <c r="I100" i="78"/>
  <c r="K99" i="78"/>
  <c r="J99" i="78"/>
  <c r="I99" i="78"/>
  <c r="H93" i="78"/>
  <c r="H92" i="78"/>
  <c r="H88" i="78"/>
  <c r="K87" i="78"/>
  <c r="J87" i="78"/>
  <c r="I87" i="78"/>
  <c r="H87" i="78"/>
  <c r="H86" i="78"/>
  <c r="H85" i="78"/>
  <c r="H84" i="78"/>
  <c r="K83" i="78"/>
  <c r="J83" i="78"/>
  <c r="I83" i="78"/>
  <c r="H81" i="78"/>
  <c r="H79" i="78"/>
  <c r="H78" i="78"/>
  <c r="H77" i="78"/>
  <c r="K76" i="78"/>
  <c r="K80" i="78" s="1"/>
  <c r="K115" i="78" s="1"/>
  <c r="J76" i="78"/>
  <c r="I76" i="78"/>
  <c r="H75" i="78"/>
  <c r="H74" i="78"/>
  <c r="H73" i="78"/>
  <c r="J72" i="78"/>
  <c r="I72" i="78"/>
  <c r="H72" i="78" s="1"/>
  <c r="H70" i="78"/>
  <c r="H68" i="78"/>
  <c r="K67" i="78"/>
  <c r="I67" i="78"/>
  <c r="H66" i="78"/>
  <c r="H65" i="78"/>
  <c r="H64" i="78"/>
  <c r="K63" i="78"/>
  <c r="K69" i="78" s="1"/>
  <c r="K114" i="78" s="1"/>
  <c r="J63" i="78"/>
  <c r="J69" i="78" s="1"/>
  <c r="J114" i="78" s="1"/>
  <c r="I63" i="78"/>
  <c r="H61" i="78"/>
  <c r="H59" i="78"/>
  <c r="K58" i="78"/>
  <c r="H58" i="78" s="1"/>
  <c r="J58" i="78"/>
  <c r="I58" i="78"/>
  <c r="H57" i="78"/>
  <c r="H56" i="78"/>
  <c r="H55" i="78"/>
  <c r="K54" i="78"/>
  <c r="J54" i="78"/>
  <c r="J60" i="78" s="1"/>
  <c r="J113" i="78" s="1"/>
  <c r="I54" i="78"/>
  <c r="I60" i="78" s="1"/>
  <c r="I113" i="78" s="1"/>
  <c r="H52" i="78"/>
  <c r="H51" i="78"/>
  <c r="H50" i="78"/>
  <c r="H49" i="78"/>
  <c r="H47" i="78"/>
  <c r="H46" i="78"/>
  <c r="H45" i="78"/>
  <c r="K44" i="78"/>
  <c r="K109" i="78" s="1"/>
  <c r="J44" i="78"/>
  <c r="J109" i="78" s="1"/>
  <c r="I44" i="78"/>
  <c r="I109" i="78" s="1"/>
  <c r="H43" i="78"/>
  <c r="H42" i="78"/>
  <c r="H41" i="78"/>
  <c r="H40" i="78"/>
  <c r="H39" i="78"/>
  <c r="H38" i="78"/>
  <c r="H37" i="78"/>
  <c r="H36" i="78"/>
  <c r="H35" i="78"/>
  <c r="K34" i="78"/>
  <c r="K31" i="78" s="1"/>
  <c r="J34" i="78"/>
  <c r="J108" i="78" s="1"/>
  <c r="I34" i="78"/>
  <c r="I108" i="78" s="1"/>
  <c r="H33" i="78"/>
  <c r="H107" i="78" s="1"/>
  <c r="H32" i="78"/>
  <c r="H106" i="78" s="1"/>
  <c r="J31" i="78"/>
  <c r="I31" i="78"/>
  <c r="H30" i="78"/>
  <c r="H29" i="78"/>
  <c r="H28" i="78"/>
  <c r="H27" i="78"/>
  <c r="K26" i="78"/>
  <c r="K104" i="78" s="1"/>
  <c r="J26" i="78"/>
  <c r="J104" i="78" s="1"/>
  <c r="I26" i="78"/>
  <c r="H25" i="78"/>
  <c r="H24" i="78"/>
  <c r="H23" i="78"/>
  <c r="H22" i="78"/>
  <c r="H21" i="78"/>
  <c r="H20" i="78"/>
  <c r="H19" i="78"/>
  <c r="H18" i="78"/>
  <c r="K17" i="78"/>
  <c r="K103" i="78" s="1"/>
  <c r="J17" i="78"/>
  <c r="J103" i="78" s="1"/>
  <c r="I17" i="78"/>
  <c r="H16" i="78"/>
  <c r="H15" i="78"/>
  <c r="H14" i="78"/>
  <c r="H13" i="78"/>
  <c r="K12" i="78"/>
  <c r="J12" i="78"/>
  <c r="I12" i="78"/>
  <c r="I102" i="78" s="1"/>
  <c r="H11" i="78"/>
  <c r="H10" i="78"/>
  <c r="H9" i="78"/>
  <c r="H83" i="78" l="1"/>
  <c r="H91" i="78" s="1"/>
  <c r="H116" i="78" s="1"/>
  <c r="H12" i="78"/>
  <c r="H102" i="78" s="1"/>
  <c r="I91" i="78"/>
  <c r="I116" i="78" s="1"/>
  <c r="H99" i="78"/>
  <c r="I105" i="78"/>
  <c r="H76" i="78"/>
  <c r="H80" i="78" s="1"/>
  <c r="H115" i="78" s="1"/>
  <c r="J91" i="78"/>
  <c r="J116" i="78" s="1"/>
  <c r="K60" i="78"/>
  <c r="K113" i="78" s="1"/>
  <c r="K91" i="78"/>
  <c r="H121" i="78"/>
  <c r="J8" i="78"/>
  <c r="J98" i="78" s="1"/>
  <c r="H100" i="78"/>
  <c r="K8" i="78"/>
  <c r="K98" i="78" s="1"/>
  <c r="H26" i="78"/>
  <c r="H104" i="78" s="1"/>
  <c r="J105" i="78"/>
  <c r="H67" i="78"/>
  <c r="J80" i="78"/>
  <c r="J115" i="78" s="1"/>
  <c r="I120" i="78"/>
  <c r="H124" i="78"/>
  <c r="H120" i="78" s="1"/>
  <c r="H101" i="78"/>
  <c r="H17" i="78"/>
  <c r="H103" i="78" s="1"/>
  <c r="I69" i="78"/>
  <c r="I114" i="78" s="1"/>
  <c r="H118" i="78"/>
  <c r="H123" i="78"/>
  <c r="I8" i="78"/>
  <c r="I98" i="78" s="1"/>
  <c r="I110" i="78" s="1"/>
  <c r="K105" i="78"/>
  <c r="I80" i="78"/>
  <c r="I115" i="78" s="1"/>
  <c r="J102" i="78"/>
  <c r="K108" i="78"/>
  <c r="H34" i="78"/>
  <c r="H108" i="78" s="1"/>
  <c r="H54" i="78"/>
  <c r="H60" i="78" s="1"/>
  <c r="H113" i="78" s="1"/>
  <c r="H44" i="78"/>
  <c r="H63" i="78"/>
  <c r="H69" i="78" s="1"/>
  <c r="H114" i="78" s="1"/>
  <c r="I103" i="78"/>
  <c r="I104" i="78"/>
  <c r="K110" i="78" l="1"/>
  <c r="J48" i="78"/>
  <c r="J112" i="78" s="1"/>
  <c r="J117" i="78" s="1"/>
  <c r="J119" i="78" s="1"/>
  <c r="K48" i="78"/>
  <c r="K112" i="78" s="1"/>
  <c r="K117" i="78" s="1"/>
  <c r="K119" i="78" s="1"/>
  <c r="H8" i="78"/>
  <c r="J110" i="78"/>
  <c r="I48" i="78"/>
  <c r="I112" i="78" s="1"/>
  <c r="I117" i="78" s="1"/>
  <c r="I119" i="78" s="1"/>
  <c r="H48" i="78"/>
  <c r="H112" i="78" s="1"/>
  <c r="H117" i="78" s="1"/>
  <c r="H31" i="78"/>
  <c r="H105" i="78" s="1"/>
  <c r="H109" i="78"/>
  <c r="H98" i="78"/>
  <c r="H119" i="78" l="1"/>
  <c r="H110" i="78"/>
</calcChain>
</file>

<file path=xl/sharedStrings.xml><?xml version="1.0" encoding="utf-8"?>
<sst xmlns="http://schemas.openxmlformats.org/spreadsheetml/2006/main" count="139" uniqueCount="81">
  <si>
    <t>közalkalmazott</t>
  </si>
  <si>
    <t>Önkormányzat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</si>
  <si>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</si>
  <si>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</si>
  <si>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</si>
  <si>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</si>
  <si>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</si>
  <si>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</si>
  <si>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</si>
  <si>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</si>
  <si>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</si>
  <si>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</si>
  <si>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</si>
  <si>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Kiadások összesen:</t>
  </si>
  <si>
    <t>Csigabiga Óvoda és Bölcsöde</t>
  </si>
  <si>
    <t>Önkormányzati Konyha</t>
  </si>
  <si>
    <t>Egyéb felhalmozási célú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</si>
  <si>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</si>
  <si>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</si>
  <si>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</si>
  <si>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</si>
  <si>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</si>
  <si>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</si>
  <si>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</si>
  <si>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</si>
  <si>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>Előirányzat csoport</t>
  </si>
  <si>
    <t>Kiemelt előirányzat</t>
  </si>
  <si>
    <t>Jogcím csoport</t>
  </si>
  <si>
    <t>Költségvetés</t>
  </si>
  <si>
    <t>Kötelezően ellátott feladatok</t>
  </si>
  <si>
    <t>Önként vállalt feladatok</t>
  </si>
  <si>
    <t>Állami (államigazgatási) feladatok</t>
  </si>
  <si>
    <t>Működési költségvetés</t>
  </si>
  <si>
    <t>Felhalmozási költségvetés</t>
  </si>
  <si>
    <t>Polgármesteri Hivatal</t>
  </si>
  <si>
    <t>Intézményi támogatás</t>
  </si>
  <si>
    <t>Betegséggel kapcsolatos ellátások</t>
  </si>
  <si>
    <t>Foglalkoztatással, munkanélküliséggel kapcsolatos ellátások</t>
  </si>
  <si>
    <t>Lakhatással kapcsolatos ellátások</t>
  </si>
  <si>
    <t>Egyéb nem intézményi ellátások</t>
  </si>
  <si>
    <t>Működési célú visszatérítendő támogatások, kölcsönök nyújtása államháztartáson belülre</t>
  </si>
  <si>
    <t>Műköldési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</si>
  <si>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</si>
  <si>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</si>
  <si>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Egyéb működési célú támogatások államháztartáson kívülre</t>
  </si>
  <si>
    <t>Működési célú tartalék</t>
  </si>
  <si>
    <t>Hitel és kölcsön törlesztés ÁH-on kívülre</t>
  </si>
  <si>
    <t>Központi, irányítószervi támogatás folyósítása</t>
  </si>
  <si>
    <t>Pénzügyi lízing kiadásai</t>
  </si>
  <si>
    <t>Felhalmozási célú garancia- és kezességvállalásból származó kifizetés államháztartáson belülre</t>
  </si>
  <si>
    <t>Felhalmozási célú visszatérítendő támogatások, kölcsönök nyújtása államháztartások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</si>
  <si>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</si>
  <si>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</si>
  <si>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</si>
  <si>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</si>
  <si>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</si>
  <si>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</si>
  <si>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Felhalmozási célú tartalék</t>
  </si>
  <si>
    <t>Belföldi értékpapírok kiadásai</t>
  </si>
  <si>
    <t>ÖSSZESEN:</t>
  </si>
  <si>
    <t>Foglalkoztatottak átlaglétszáma fő: köztisztviselő</t>
  </si>
  <si>
    <t>Egyéb bérrendszer hatálya alá tartozó</t>
  </si>
  <si>
    <t>Közfoglalkoztatott</t>
  </si>
  <si>
    <t>Foglalkoztatottak átlaglétszáma fő: közalkalmazott</t>
  </si>
  <si>
    <t>Kiadások összesen előirányzat csoportonként és kiemelt előirányzatonként</t>
  </si>
  <si>
    <t>Kiadások összesen intézményenként</t>
  </si>
  <si>
    <t>Kiadások összesen intézményi támogatás nélkül:</t>
  </si>
  <si>
    <t>Létszám összesen:</t>
  </si>
  <si>
    <t>Köztisztviselő</t>
  </si>
  <si>
    <t>Közalkalmazott</t>
  </si>
  <si>
    <t>egyéb bérrendszer hatálya alá tartozó</t>
  </si>
  <si>
    <t>választott tisztségviselő</t>
  </si>
  <si>
    <t>Foglalkoztatottak átlaglétszáma fő: választott tisztségviselő</t>
  </si>
  <si>
    <t>Az Önkormányzat összes kiadása intézményenként és összevontan</t>
  </si>
  <si>
    <t>munka törvénykönyves</t>
  </si>
  <si>
    <t>0. Havi megelőlegezés visszafizetése</t>
  </si>
  <si>
    <t>Helyi önkormányztok törvényi előíráson alapuló befizetései</t>
  </si>
  <si>
    <r>
      <t>D</t>
    </r>
    <r>
      <rPr>
        <b/>
        <sz val="13"/>
        <color indexed="17"/>
        <rFont val="Arial CE"/>
        <charset val="238"/>
      </rPr>
      <t>éryné Művelődési Ház és Könyvtár</t>
    </r>
  </si>
  <si>
    <t>A helyi önkormányzatok előző évi elszámolásából származó kiadások</t>
  </si>
  <si>
    <t>Déryné Művelődési Ház és Könyvtár</t>
  </si>
  <si>
    <t xml:space="preserve">3. melléklet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</si>
</sst>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3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 CE"/>
      <family val="2"/>
      <charset val="238"/>
    </font>
    <font>
      <b/>
      <sz val="13"/>
      <color indexed="10"/>
      <name val="Arial"/>
      <family val="2"/>
      <charset val="238"/>
    </font>
    <font>
      <sz val="13"/>
      <name val="Arial CE"/>
      <family val="2"/>
      <charset val="238"/>
    </font>
    <font>
      <b/>
      <sz val="13"/>
      <color indexed="18"/>
      <name val="Arial CE"/>
      <charset val="238"/>
    </font>
    <font>
      <b/>
      <sz val="13"/>
      <color indexed="18"/>
      <name val="Arial"/>
      <family val="2"/>
      <charset val="238"/>
    </font>
    <font>
      <sz val="13"/>
      <name val="Arial CE"/>
      <charset val="238"/>
    </font>
    <font>
      <b/>
      <sz val="13"/>
      <color indexed="18"/>
      <name val="Arial CE"/>
      <family val="2"/>
      <charset val="238"/>
    </font>
    <font>
      <sz val="13"/>
      <color indexed="10"/>
      <name val="Arial CE"/>
      <family val="2"/>
      <charset val="238"/>
    </font>
    <font>
      <b/>
      <sz val="13"/>
      <color indexed="10"/>
      <name val="Arial CE"/>
      <charset val="238"/>
    </font>
    <font>
      <b/>
      <sz val="13"/>
      <color indexed="17"/>
      <name val="Arial CE"/>
      <family val="2"/>
      <charset val="238"/>
    </font>
    <font>
      <sz val="13"/>
      <color indexed="8"/>
      <name val="Arial"/>
      <family val="2"/>
      <charset val="238"/>
    </font>
    <font>
      <b/>
      <sz val="13"/>
      <color indexed="17"/>
      <name val="Arial CE"/>
      <charset val="238"/>
    </font>
    <font>
      <sz val="13"/>
      <color indexed="10"/>
      <name val="Arial CE"/>
      <charset val="238"/>
    </font>
    <font>
      <sz val="13"/>
      <color indexed="10"/>
      <name val="Arial"/>
      <family val="2"/>
      <charset val="238"/>
    </font>
    <font>
      <b/>
      <sz val="13"/>
      <color indexed="53"/>
      <name val="Arial CE"/>
      <charset val="238"/>
    </font>
    <font>
      <b/>
      <sz val="13"/>
      <name val="Arial CE"/>
      <charset val="238"/>
    </font>
    <font>
      <b/>
      <sz val="13"/>
      <color indexed="57"/>
      <name val="Arial CE"/>
      <family val="2"/>
      <charset val="238"/>
    </font>
    <font>
      <b/>
      <u/>
      <sz val="13"/>
      <name val="Arial"/>
      <family val="2"/>
      <charset val="238"/>
    </font>
    <font>
      <b/>
      <i/>
      <sz val="13"/>
      <color indexed="48"/>
      <name val="Arial CE"/>
      <family val="2"/>
      <charset val="238"/>
    </font>
    <font>
      <b/>
      <i/>
      <sz val="13"/>
      <color indexed="18"/>
      <name val="Arial CE"/>
      <family val="2"/>
      <charset val="238"/>
    </font>
    <font>
      <b/>
      <sz val="13"/>
      <color indexed="48"/>
      <name val="Arial"/>
      <family val="2"/>
      <charset val="238"/>
    </font>
    <font>
      <sz val="13"/>
      <color indexed="8"/>
      <name val="Arial CE"/>
      <family val="2"/>
      <charset val="238"/>
    </font>
    <font>
      <b/>
      <sz val="13"/>
      <color indexed="12"/>
      <name val="Arial CE"/>
      <charset val="238"/>
    </font>
    <font>
      <b/>
      <sz val="13"/>
      <color indexed="12"/>
      <name val="Arial CE"/>
      <family val="2"/>
      <charset val="238"/>
    </font>
    <font>
      <b/>
      <sz val="13"/>
      <color indexed="57"/>
      <name val="Arial"/>
      <family val="2"/>
      <charset val="238"/>
    </font>
    <font>
      <b/>
      <i/>
      <sz val="13"/>
      <color indexed="48"/>
      <name val="Arial"/>
      <family val="2"/>
      <charset val="238"/>
    </font>
    <font>
      <b/>
      <sz val="13"/>
      <color indexed="56"/>
      <name val="Arial CE"/>
      <charset val="238"/>
    </font>
    <font>
      <sz val="13"/>
      <color indexed="18"/>
      <name val="Arial CE"/>
      <charset val="238"/>
    </font>
    <font>
      <b/>
      <sz val="13"/>
      <color indexed="48"/>
      <name val="Arial CE"/>
      <charset val="238"/>
    </font>
    <font>
      <b/>
      <sz val="13"/>
      <color indexed="57"/>
      <name val="Arial CE"/>
      <charset val="238"/>
    </font>
    <font>
      <b/>
      <sz val="13"/>
      <color indexed="12"/>
      <name val="Arial"/>
      <family val="2"/>
      <charset val="238"/>
    </font>
    <font>
      <b/>
      <sz val="13"/>
      <color indexed="48"/>
      <name val="Arial CE"/>
      <family val="2"/>
      <charset val="238"/>
    </font>
    <font>
      <b/>
      <sz val="13"/>
      <color indexed="53"/>
      <name val="Arial CE"/>
      <family val="2"/>
      <charset val="238"/>
    </font>
    <font>
      <sz val="13"/>
      <color indexed="17"/>
      <name val="Arial CE"/>
      <charset val="238"/>
    </font>
    <font>
      <b/>
      <sz val="13"/>
      <color rgb="FF000080"/>
      <name val="Arial CE"/>
      <family val="2"/>
      <charset val="238"/>
    </font>
    <font>
      <b/>
      <sz val="13"/>
      <color rgb="FF008000"/>
      <name val="Arial CE"/>
      <family val="2"/>
      <charset val="238"/>
    </font>
    <font>
      <b/>
      <sz val="13"/>
      <color rgb="FF008000"/>
      <name val="Arial CE"/>
      <charset val="238"/>
    </font>
    <font>
      <b/>
      <sz val="13"/>
      <color rgb="FF000080"/>
      <name val="Arial CE"/>
      <charset val="238"/>
    </font>
    <font>
      <b/>
      <sz val="13"/>
      <color rgb="FFFF0000"/>
      <name val="Arial CE"/>
      <charset val="238"/>
    </font>
    <font>
      <b/>
      <sz val="13"/>
      <color theme="3"/>
      <name val="Arial CE"/>
      <charset val="238"/>
    </font>
    <font>
      <sz val="13"/>
      <color theme="1"/>
      <name val="Arial CE"/>
      <charset val="238"/>
    </font>
    <font>
      <b/>
      <sz val="13"/>
      <color theme="3" tint="-0.249977111117893"/>
      <name val="Arial CE"/>
      <charset val="238"/>
    </font>
    <font>
      <b/>
      <sz val="13"/>
      <color rgb="FFFF0000"/>
      <name val="Arial CE"/>
      <family val="2"/>
      <charset val="238"/>
    </font>
    <font>
      <b/>
      <sz val="13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/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3" fontId="7" fillId="0" borderId="0" xfId="0" applyNumberFormat="1" applyFont="1" applyBorder="1"/>
    <xf numFmtId="0" fontId="5" fillId="0" borderId="0" xfId="0" applyFont="1" applyFill="1"/>
    <xf numFmtId="0" fontId="19" fillId="0" borderId="0" xfId="0" applyFont="1" applyBorder="1"/>
    <xf numFmtId="0" fontId="5" fillId="0" borderId="12" xfId="0" applyFont="1" applyBorder="1" applyAlignment="1">
      <alignment horizontal="center" vertical="center"/>
    </xf>
    <xf numFmtId="0" fontId="12" fillId="0" borderId="9" xfId="0" applyFont="1" applyFill="1" applyBorder="1"/>
    <xf numFmtId="0" fontId="24" fillId="0" borderId="9" xfId="0" applyFont="1" applyFill="1" applyBorder="1"/>
    <xf numFmtId="0" fontId="25" fillId="0" borderId="9" xfId="0" applyFont="1" applyFill="1" applyBorder="1"/>
    <xf numFmtId="0" fontId="8" fillId="0" borderId="9" xfId="0" applyFont="1" applyFill="1" applyBorder="1"/>
    <xf numFmtId="0" fontId="9" fillId="0" borderId="9" xfId="0" applyFont="1" applyFill="1" applyBorder="1"/>
    <xf numFmtId="3" fontId="26" fillId="0" borderId="0" xfId="0" applyNumberFormat="1" applyFont="1" applyBorder="1"/>
    <xf numFmtId="0" fontId="16" fillId="0" borderId="0" xfId="0" applyFont="1" applyBorder="1"/>
    <xf numFmtId="0" fontId="28" fillId="0" borderId="9" xfId="0" applyFont="1" applyFill="1" applyBorder="1"/>
    <xf numFmtId="3" fontId="10" fillId="0" borderId="0" xfId="0" applyNumberFormat="1" applyFont="1" applyBorder="1"/>
    <xf numFmtId="0" fontId="5" fillId="0" borderId="9" xfId="0" applyFont="1" applyFill="1" applyBorder="1"/>
    <xf numFmtId="0" fontId="8" fillId="0" borderId="0" xfId="0" applyFont="1" applyFill="1" applyBorder="1"/>
    <xf numFmtId="0" fontId="29" fillId="0" borderId="9" xfId="0" applyFont="1" applyFill="1" applyBorder="1"/>
    <xf numFmtId="0" fontId="13" fillId="0" borderId="9" xfId="0" applyFont="1" applyFill="1" applyBorder="1"/>
    <xf numFmtId="0" fontId="41" fillId="0" borderId="9" xfId="0" applyFont="1" applyFill="1" applyBorder="1"/>
    <xf numFmtId="0" fontId="22" fillId="0" borderId="9" xfId="0" applyFont="1" applyFill="1" applyBorder="1"/>
    <xf numFmtId="0" fontId="8" fillId="0" borderId="3" xfId="0" applyFont="1" applyFill="1" applyBorder="1"/>
    <xf numFmtId="0" fontId="29" fillId="0" borderId="3" xfId="0" applyFont="1" applyFill="1" applyBorder="1"/>
    <xf numFmtId="0" fontId="12" fillId="0" borderId="0" xfId="0" applyFont="1" applyFill="1" applyBorder="1"/>
    <xf numFmtId="0" fontId="9" fillId="0" borderId="0" xfId="0" applyFont="1" applyFill="1" applyBorder="1"/>
    <xf numFmtId="0" fontId="21" fillId="0" borderId="0" xfId="0" applyFont="1" applyFill="1" applyBorder="1"/>
    <xf numFmtId="0" fontId="12" fillId="0" borderId="1" xfId="0" applyFont="1" applyFill="1" applyBorder="1"/>
    <xf numFmtId="0" fontId="25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22" fillId="0" borderId="1" xfId="0" applyFont="1" applyFill="1" applyBorder="1"/>
    <xf numFmtId="0" fontId="30" fillId="0" borderId="1" xfId="0" applyFont="1" applyBorder="1"/>
    <xf numFmtId="0" fontId="3" fillId="0" borderId="1" xfId="0" applyFont="1" applyFill="1" applyBorder="1"/>
    <xf numFmtId="0" fontId="21" fillId="0" borderId="1" xfId="0" applyFont="1" applyFill="1" applyBorder="1" applyAlignment="1"/>
    <xf numFmtId="0" fontId="14" fillId="0" borderId="1" xfId="0" applyFont="1" applyFill="1" applyBorder="1"/>
    <xf numFmtId="0" fontId="21" fillId="0" borderId="1" xfId="0" applyFont="1" applyFill="1" applyBorder="1"/>
    <xf numFmtId="0" fontId="6" fillId="0" borderId="3" xfId="0" applyFont="1" applyFill="1" applyBorder="1"/>
    <xf numFmtId="0" fontId="14" fillId="0" borderId="2" xfId="0" applyFont="1" applyFill="1" applyBorder="1" applyAlignment="1"/>
    <xf numFmtId="3" fontId="1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8" fillId="0" borderId="18" xfId="0" applyFont="1" applyFill="1" applyBorder="1"/>
    <xf numFmtId="3" fontId="31" fillId="0" borderId="0" xfId="0" applyNumberFormat="1" applyFont="1" applyFill="1" applyBorder="1" applyAlignment="1">
      <alignment horizontal="right"/>
    </xf>
    <xf numFmtId="0" fontId="25" fillId="0" borderId="1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0" fontId="45" fillId="0" borderId="9" xfId="0" applyFont="1" applyFill="1" applyBorder="1"/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Alignment="1"/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11" fillId="0" borderId="1" xfId="0" applyFont="1" applyFill="1" applyBorder="1"/>
    <xf numFmtId="0" fontId="2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8" xfId="0" applyFont="1" applyFill="1" applyBorder="1"/>
    <xf numFmtId="3" fontId="11" fillId="0" borderId="0" xfId="0" applyNumberFormat="1" applyFont="1" applyFill="1" applyBorder="1" applyAlignment="1">
      <alignment horizontal="right"/>
    </xf>
    <xf numFmtId="0" fontId="34" fillId="0" borderId="9" xfId="0" applyFont="1" applyFill="1" applyBorder="1"/>
    <xf numFmtId="0" fontId="8" fillId="0" borderId="1" xfId="0" applyFont="1" applyFill="1" applyBorder="1" applyAlignment="1">
      <alignment wrapText="1"/>
    </xf>
    <xf numFmtId="0" fontId="27" fillId="0" borderId="9" xfId="0" applyFont="1" applyFill="1" applyBorder="1"/>
    <xf numFmtId="0" fontId="27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6" fillId="0" borderId="9" xfId="0" applyFont="1" applyFill="1" applyBorder="1"/>
    <xf numFmtId="3" fontId="6" fillId="0" borderId="0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8" fillId="0" borderId="7" xfId="0" applyFont="1" applyFill="1" applyBorder="1"/>
    <xf numFmtId="0" fontId="8" fillId="2" borderId="7" xfId="0" applyFont="1" applyFill="1" applyBorder="1"/>
    <xf numFmtId="0" fontId="8" fillId="0" borderId="5" xfId="0" applyFont="1" applyFill="1" applyBorder="1"/>
    <xf numFmtId="0" fontId="42" fillId="0" borderId="21" xfId="0" applyFont="1" applyFill="1" applyBorder="1"/>
    <xf numFmtId="0" fontId="35" fillId="0" borderId="21" xfId="0" applyFont="1" applyFill="1" applyBorder="1"/>
    <xf numFmtId="0" fontId="35" fillId="0" borderId="2" xfId="0" applyFont="1" applyFill="1" applyBorder="1"/>
    <xf numFmtId="0" fontId="35" fillId="0" borderId="17" xfId="0" applyFont="1" applyFill="1" applyBorder="1"/>
    <xf numFmtId="0" fontId="29" fillId="0" borderId="0" xfId="0" applyFont="1" applyFill="1" applyBorder="1"/>
    <xf numFmtId="3" fontId="36" fillId="0" borderId="0" xfId="0" applyNumberFormat="1" applyFont="1" applyBorder="1" applyAlignment="1">
      <alignment horizontal="right"/>
    </xf>
    <xf numFmtId="3" fontId="36" fillId="0" borderId="0" xfId="0" applyNumberFormat="1" applyFont="1" applyBorder="1"/>
    <xf numFmtId="0" fontId="6" fillId="0" borderId="0" xfId="0" applyFont="1" applyFill="1" applyBorder="1"/>
    <xf numFmtId="3" fontId="10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/>
    <xf numFmtId="3" fontId="7" fillId="0" borderId="0" xfId="0" applyNumberFormat="1" applyFont="1" applyBorder="1" applyAlignment="1">
      <alignment horizontal="right"/>
    </xf>
    <xf numFmtId="0" fontId="8" fillId="0" borderId="2" xfId="0" applyFont="1" applyFill="1" applyBorder="1"/>
    <xf numFmtId="0" fontId="15" fillId="0" borderId="0" xfId="0" applyFont="1" applyFill="1" applyBorder="1"/>
    <xf numFmtId="0" fontId="37" fillId="0" borderId="0" xfId="0" applyFont="1" applyFill="1" applyBorder="1"/>
    <xf numFmtId="0" fontId="13" fillId="0" borderId="0" xfId="0" applyFont="1" applyFill="1" applyBorder="1"/>
    <xf numFmtId="0" fontId="17" fillId="0" borderId="0" xfId="0" applyFont="1" applyFill="1" applyBorder="1" applyAlignment="1"/>
    <xf numFmtId="0" fontId="28" fillId="0" borderId="0" xfId="0" applyFont="1" applyFill="1" applyBorder="1"/>
    <xf numFmtId="0" fontId="3" fillId="0" borderId="0" xfId="0" applyFont="1" applyFill="1" applyBorder="1" applyAlignment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3" fontId="38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39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Fill="1" applyBorder="1"/>
    <xf numFmtId="0" fontId="8" fillId="3" borderId="1" xfId="0" applyFont="1" applyFill="1" applyBorder="1"/>
    <xf numFmtId="0" fontId="11" fillId="3" borderId="1" xfId="0" applyFont="1" applyFill="1" applyBorder="1" applyAlignment="1">
      <alignment horizontal="left"/>
    </xf>
    <xf numFmtId="0" fontId="48" fillId="0" borderId="9" xfId="0" applyFont="1" applyFill="1" applyBorder="1"/>
    <xf numFmtId="0" fontId="48" fillId="0" borderId="1" xfId="0" applyFont="1" applyFill="1" applyBorder="1"/>
    <xf numFmtId="0" fontId="44" fillId="0" borderId="9" xfId="0" applyFont="1" applyFill="1" applyBorder="1"/>
    <xf numFmtId="0" fontId="44" fillId="0" borderId="1" xfId="0" applyFont="1" applyFill="1" applyBorder="1"/>
    <xf numFmtId="0" fontId="8" fillId="0" borderId="18" xfId="0" applyFont="1" applyFill="1" applyBorder="1" applyAlignment="1">
      <alignment wrapText="1"/>
    </xf>
    <xf numFmtId="0" fontId="2" fillId="0" borderId="18" xfId="0" applyFont="1" applyFill="1" applyBorder="1"/>
    <xf numFmtId="0" fontId="8" fillId="3" borderId="1" xfId="0" applyFont="1" applyFill="1" applyBorder="1" applyAlignment="1">
      <alignment wrapText="1"/>
    </xf>
    <xf numFmtId="3" fontId="12" fillId="3" borderId="9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23" fillId="3" borderId="0" xfId="0" applyFont="1" applyFill="1" applyAlignment="1"/>
    <xf numFmtId="0" fontId="3" fillId="3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3" fontId="17" fillId="3" borderId="21" xfId="0" applyNumberFormat="1" applyFont="1" applyFill="1" applyBorder="1" applyAlignment="1">
      <alignment horizontal="left"/>
    </xf>
    <xf numFmtId="3" fontId="17" fillId="3" borderId="22" xfId="0" applyNumberFormat="1" applyFont="1" applyFill="1" applyBorder="1" applyAlignment="1">
      <alignment horizontal="left"/>
    </xf>
    <xf numFmtId="3" fontId="48" fillId="3" borderId="9" xfId="0" applyNumberFormat="1" applyFont="1" applyFill="1" applyBorder="1" applyAlignment="1">
      <alignment horizontal="right"/>
    </xf>
    <xf numFmtId="3" fontId="48" fillId="3" borderId="23" xfId="0" applyNumberFormat="1" applyFont="1" applyFill="1" applyBorder="1" applyAlignment="1">
      <alignment horizontal="right"/>
    </xf>
    <xf numFmtId="3" fontId="12" fillId="3" borderId="23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right"/>
    </xf>
    <xf numFmtId="3" fontId="33" fillId="3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33" fillId="3" borderId="6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9" fillId="3" borderId="23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47" fillId="3" borderId="18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27" fillId="3" borderId="6" xfId="0" applyNumberFormat="1" applyFont="1" applyFill="1" applyBorder="1" applyAlignment="1">
      <alignment horizontal="right"/>
    </xf>
    <xf numFmtId="3" fontId="27" fillId="3" borderId="9" xfId="0" applyNumberFormat="1" applyFont="1" applyFill="1" applyBorder="1" applyAlignment="1">
      <alignment horizontal="right"/>
    </xf>
    <xf numFmtId="3" fontId="27" fillId="3" borderId="23" xfId="0" applyNumberFormat="1" applyFont="1" applyFill="1" applyBorder="1" applyAlignment="1">
      <alignment horizontal="right"/>
    </xf>
    <xf numFmtId="3" fontId="44" fillId="3" borderId="9" xfId="0" applyNumberFormat="1" applyFont="1" applyFill="1" applyBorder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3" borderId="23" xfId="0" applyNumberFormat="1" applyFont="1" applyFill="1" applyBorder="1" applyAlignment="1">
      <alignment horizontal="right"/>
    </xf>
    <xf numFmtId="3" fontId="14" fillId="3" borderId="1" xfId="0" applyNumberFormat="1" applyFont="1" applyFill="1" applyBorder="1"/>
    <xf numFmtId="0" fontId="11" fillId="3" borderId="1" xfId="0" applyFont="1" applyFill="1" applyBorder="1"/>
    <xf numFmtId="0" fontId="18" fillId="3" borderId="6" xfId="0" applyFont="1" applyFill="1" applyBorder="1"/>
    <xf numFmtId="0" fontId="8" fillId="3" borderId="6" xfId="0" applyFont="1" applyFill="1" applyBorder="1"/>
    <xf numFmtId="3" fontId="12" fillId="3" borderId="1" xfId="0" applyNumberFormat="1" applyFont="1" applyFill="1" applyBorder="1"/>
    <xf numFmtId="3" fontId="12" fillId="3" borderId="6" xfId="0" applyNumberFormat="1" applyFont="1" applyFill="1" applyBorder="1"/>
    <xf numFmtId="3" fontId="9" fillId="3" borderId="1" xfId="0" applyNumberFormat="1" applyFont="1" applyFill="1" applyBorder="1"/>
    <xf numFmtId="0" fontId="9" fillId="3" borderId="1" xfId="0" applyFont="1" applyFill="1" applyBorder="1"/>
    <xf numFmtId="0" fontId="9" fillId="3" borderId="6" xfId="0" applyFont="1" applyFill="1" applyBorder="1"/>
    <xf numFmtId="3" fontId="6" fillId="3" borderId="1" xfId="0" applyNumberFormat="1" applyFont="1" applyFill="1" applyBorder="1"/>
    <xf numFmtId="0" fontId="11" fillId="3" borderId="6" xfId="0" applyFont="1" applyFill="1" applyBorder="1"/>
    <xf numFmtId="0" fontId="37" fillId="3" borderId="1" xfId="0" applyFont="1" applyFill="1" applyBorder="1" applyAlignment="1">
      <alignment horizontal="center"/>
    </xf>
    <xf numFmtId="3" fontId="9" fillId="3" borderId="6" xfId="0" applyNumberFormat="1" applyFont="1" applyFill="1" applyBorder="1"/>
    <xf numFmtId="0" fontId="42" fillId="3" borderId="1" xfId="0" applyFont="1" applyFill="1" applyBorder="1" applyAlignment="1">
      <alignment horizontal="center"/>
    </xf>
    <xf numFmtId="3" fontId="14" fillId="3" borderId="6" xfId="0" applyNumberFormat="1" applyFont="1" applyFill="1" applyBorder="1"/>
    <xf numFmtId="0" fontId="8" fillId="3" borderId="11" xfId="0" applyFont="1" applyFill="1" applyBorder="1"/>
    <xf numFmtId="0" fontId="8" fillId="3" borderId="35" xfId="0" applyFont="1" applyFill="1" applyBorder="1"/>
    <xf numFmtId="3" fontId="43" fillId="3" borderId="6" xfId="0" applyNumberFormat="1" applyFont="1" applyFill="1" applyBorder="1"/>
    <xf numFmtId="3" fontId="44" fillId="3" borderId="1" xfId="0" applyNumberFormat="1" applyFont="1" applyFill="1" applyBorder="1"/>
    <xf numFmtId="3" fontId="44" fillId="3" borderId="6" xfId="0" applyNumberFormat="1" applyFont="1" applyFill="1" applyBorder="1"/>
    <xf numFmtId="3" fontId="46" fillId="3" borderId="11" xfId="0" applyNumberFormat="1" applyFont="1" applyFill="1" applyBorder="1"/>
    <xf numFmtId="3" fontId="44" fillId="3" borderId="11" xfId="0" applyNumberFormat="1" applyFont="1" applyFill="1" applyBorder="1"/>
    <xf numFmtId="3" fontId="44" fillId="3" borderId="35" xfId="0" applyNumberFormat="1" applyFont="1" applyFill="1" applyBorder="1"/>
    <xf numFmtId="3" fontId="46" fillId="3" borderId="7" xfId="0" applyNumberFormat="1" applyFont="1" applyFill="1" applyBorder="1"/>
    <xf numFmtId="0" fontId="46" fillId="3" borderId="7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0" xfId="0" applyFont="1" applyFill="1" applyBorder="1"/>
    <xf numFmtId="0" fontId="8" fillId="3" borderId="19" xfId="0" applyFont="1" applyFill="1" applyBorder="1"/>
    <xf numFmtId="0" fontId="8" fillId="3" borderId="10" xfId="0" applyFont="1" applyFill="1" applyBorder="1"/>
    <xf numFmtId="0" fontId="8" fillId="3" borderId="27" xfId="0" applyFont="1" applyFill="1" applyBorder="1"/>
    <xf numFmtId="3" fontId="32" fillId="3" borderId="6" xfId="0" applyNumberFormat="1" applyFont="1" applyFill="1" applyBorder="1"/>
    <xf numFmtId="3" fontId="10" fillId="3" borderId="1" xfId="0" applyNumberFormat="1" applyFont="1" applyFill="1" applyBorder="1"/>
    <xf numFmtId="3" fontId="10" fillId="3" borderId="6" xfId="0" applyNumberFormat="1" applyFont="1" applyFill="1" applyBorder="1"/>
    <xf numFmtId="3" fontId="9" fillId="3" borderId="1" xfId="0" applyNumberFormat="1" applyFont="1" applyFill="1" applyBorder="1" applyAlignment="1"/>
    <xf numFmtId="3" fontId="9" fillId="3" borderId="6" xfId="0" applyNumberFormat="1" applyFont="1" applyFill="1" applyBorder="1" applyAlignment="1"/>
    <xf numFmtId="3" fontId="49" fillId="3" borderId="1" xfId="0" applyNumberFormat="1" applyFont="1" applyFill="1" applyBorder="1" applyAlignment="1"/>
    <xf numFmtId="3" fontId="10" fillId="3" borderId="1" xfId="0" applyNumberFormat="1" applyFont="1" applyFill="1" applyBorder="1" applyAlignment="1"/>
    <xf numFmtId="3" fontId="7" fillId="3" borderId="1" xfId="0" applyNumberFormat="1" applyFont="1" applyFill="1" applyBorder="1"/>
    <xf numFmtId="3" fontId="7" fillId="3" borderId="6" xfId="0" applyNumberFormat="1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3" fontId="4" fillId="3" borderId="1" xfId="0" applyNumberFormat="1" applyFont="1" applyFill="1" applyBorder="1"/>
    <xf numFmtId="3" fontId="4" fillId="3" borderId="6" xfId="0" applyNumberFormat="1" applyFont="1" applyFill="1" applyBorder="1"/>
    <xf numFmtId="3" fontId="3" fillId="3" borderId="1" xfId="0" applyNumberFormat="1" applyFont="1" applyFill="1" applyBorder="1"/>
    <xf numFmtId="3" fontId="3" fillId="3" borderId="6" xfId="0" applyNumberFormat="1" applyFont="1" applyFill="1" applyBorder="1"/>
    <xf numFmtId="3" fontId="21" fillId="3" borderId="1" xfId="0" applyNumberFormat="1" applyFont="1" applyFill="1" applyBorder="1"/>
    <xf numFmtId="3" fontId="21" fillId="3" borderId="6" xfId="0" applyNumberFormat="1" applyFont="1" applyFill="1" applyBorder="1"/>
    <xf numFmtId="3" fontId="44" fillId="3" borderId="3" xfId="0" applyNumberFormat="1" applyFont="1" applyFill="1" applyBorder="1"/>
    <xf numFmtId="3" fontId="6" fillId="3" borderId="3" xfId="0" applyNumberFormat="1" applyFont="1" applyFill="1" applyBorder="1"/>
    <xf numFmtId="3" fontId="6" fillId="3" borderId="20" xfId="0" applyNumberFormat="1" applyFont="1" applyFill="1" applyBorder="1"/>
    <xf numFmtId="0" fontId="14" fillId="3" borderId="2" xfId="0" applyFont="1" applyFill="1" applyBorder="1" applyAlignment="1"/>
    <xf numFmtId="3" fontId="14" fillId="3" borderId="2" xfId="0" applyNumberFormat="1" applyFont="1" applyFill="1" applyBorder="1" applyAlignment="1"/>
    <xf numFmtId="0" fontId="11" fillId="3" borderId="2" xfId="0" applyFont="1" applyFill="1" applyBorder="1"/>
    <xf numFmtId="3" fontId="11" fillId="3" borderId="2" xfId="0" applyNumberFormat="1" applyFont="1" applyFill="1" applyBorder="1"/>
    <xf numFmtId="3" fontId="11" fillId="3" borderId="1" xfId="0" applyNumberFormat="1" applyFont="1" applyFill="1" applyBorder="1"/>
    <xf numFmtId="3" fontId="31" fillId="3" borderId="0" xfId="0" applyNumberFormat="1" applyFont="1" applyFill="1" applyBorder="1" applyAlignment="1">
      <alignment horizontal="right"/>
    </xf>
    <xf numFmtId="3" fontId="26" fillId="3" borderId="0" xfId="0" applyNumberFormat="1" applyFont="1" applyFill="1" applyBorder="1"/>
    <xf numFmtId="3" fontId="36" fillId="3" borderId="0" xfId="0" applyNumberFormat="1" applyFont="1" applyFill="1" applyBorder="1"/>
    <xf numFmtId="3" fontId="12" fillId="3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/>
    <xf numFmtId="3" fontId="3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26" fillId="3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/>
    <xf numFmtId="3" fontId="2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38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19" fillId="3" borderId="0" xfId="0" applyFont="1" applyFill="1" applyBorder="1"/>
    <xf numFmtId="3" fontId="4" fillId="3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3" fontId="43" fillId="0" borderId="1" xfId="0" applyNumberFormat="1" applyFont="1" applyFill="1" applyBorder="1"/>
    <xf numFmtId="3" fontId="44" fillId="0" borderId="1" xfId="0" applyNumberFormat="1" applyFont="1" applyFill="1" applyBorder="1"/>
    <xf numFmtId="3" fontId="9" fillId="0" borderId="1" xfId="0" applyNumberFormat="1" applyFont="1" applyFill="1" applyBorder="1"/>
    <xf numFmtId="3" fontId="12" fillId="0" borderId="1" xfId="0" applyNumberFormat="1" applyFont="1" applyFill="1" applyBorder="1"/>
    <xf numFmtId="3" fontId="14" fillId="0" borderId="1" xfId="0" applyNumberFormat="1" applyFont="1" applyFill="1" applyBorder="1"/>
    <xf numFmtId="3" fontId="6" fillId="0" borderId="1" xfId="0" applyNumberFormat="1" applyFont="1" applyFill="1" applyBorder="1"/>
    <xf numFmtId="0" fontId="37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0" fontId="44" fillId="0" borderId="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48" fillId="0" borderId="18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0" fillId="0" borderId="9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42" fillId="0" borderId="36" xfId="0" applyFont="1" applyFill="1" applyBorder="1" applyAlignment="1">
      <alignment horizontal="left"/>
    </xf>
    <xf numFmtId="0" fontId="42" fillId="0" borderId="3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left"/>
    </xf>
    <xf numFmtId="0" fontId="41" fillId="0" borderId="18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left"/>
    </xf>
    <xf numFmtId="0" fontId="42" fillId="0" borderId="9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2" fillId="0" borderId="32" xfId="0" applyFont="1" applyFill="1" applyBorder="1" applyAlignment="1">
      <alignment horizontal="left"/>
    </xf>
    <xf numFmtId="0" fontId="42" fillId="0" borderId="33" xfId="0" applyFont="1" applyFill="1" applyBorder="1" applyAlignment="1">
      <alignment horizontal="left"/>
    </xf>
    <xf numFmtId="0" fontId="42" fillId="0" borderId="34" xfId="0" applyFont="1" applyFill="1" applyBorder="1" applyAlignment="1">
      <alignment horizontal="left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524"/>
  <sheetViews>
    <sheetView tabSelected="1" topLeftCell="F1" zoomScale="98" zoomScaleNormal="98" workbookViewId="0">
      <selection activeCell="K1" sqref="K1"/>
    </sheetView>
  </sheetViews>
  <sheetFormatPr defaultColWidth="9.140625" defaultRowHeight="16.5" x14ac:dyDescent="0.25"/>
  <cols>
    <col min="1" max="1" width="5.7109375" style="108" customWidth="1"/>
    <col min="2" max="2" width="5.5703125" style="6" customWidth="1"/>
    <col min="3" max="3" width="6.28515625" style="6" customWidth="1"/>
    <col min="4" max="4" width="5.5703125" style="6" customWidth="1"/>
    <col min="5" max="5" width="7.28515625" style="6" customWidth="1"/>
    <col min="6" max="6" width="5.28515625" style="6" customWidth="1"/>
    <col min="7" max="7" width="57.140625" style="6" customWidth="1"/>
    <col min="8" max="8" width="18.7109375" style="121" customWidth="1"/>
    <col min="9" max="9" width="18.5703125" style="122" customWidth="1"/>
    <col min="10" max="10" width="16.140625" style="122" customWidth="1"/>
    <col min="11" max="11" width="17.5703125" style="122" customWidth="1"/>
    <col min="12" max="12" width="14.28515625" style="6" customWidth="1"/>
    <col min="13" max="13" width="10.5703125" style="6" customWidth="1"/>
    <col min="14" max="16384" width="9.140625" style="6"/>
  </cols>
  <sheetData>
    <row r="1" spans="1:12" x14ac:dyDescent="0.25">
      <c r="A1" s="56"/>
      <c r="K1" s="122" t="s">
        <v>80</v>
      </c>
    </row>
    <row r="2" spans="1:12" x14ac:dyDescent="0.25">
      <c r="A2" s="56"/>
      <c r="G2" s="57" t="s">
        <v>73</v>
      </c>
      <c r="H2" s="123"/>
      <c r="I2" s="123"/>
      <c r="J2" s="123"/>
      <c r="K2" s="123"/>
      <c r="L2" s="57"/>
    </row>
    <row r="3" spans="1:12" ht="17.25" thickBot="1" x14ac:dyDescent="0.3">
      <c r="A3" s="56"/>
    </row>
    <row r="4" spans="1:12" ht="18" thickTop="1" thickBot="1" x14ac:dyDescent="0.3">
      <c r="A4" s="58"/>
      <c r="B4" s="59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124" t="s">
        <v>8</v>
      </c>
      <c r="I4" s="124" t="s">
        <v>9</v>
      </c>
      <c r="J4" s="124" t="s">
        <v>10</v>
      </c>
      <c r="K4" s="125" t="s">
        <v>11</v>
      </c>
      <c r="L4" s="60"/>
    </row>
    <row r="5" spans="1:12" ht="56.25" customHeight="1" thickTop="1" thickBot="1" x14ac:dyDescent="0.3">
      <c r="A5" s="279">
        <v>1</v>
      </c>
      <c r="B5" s="281" t="s">
        <v>25</v>
      </c>
      <c r="C5" s="281" t="s">
        <v>26</v>
      </c>
      <c r="D5" s="281" t="s">
        <v>27</v>
      </c>
      <c r="E5" s="281" t="s">
        <v>25</v>
      </c>
      <c r="F5" s="283" t="s">
        <v>26</v>
      </c>
      <c r="G5" s="284"/>
      <c r="H5" s="126" t="s">
        <v>28</v>
      </c>
      <c r="I5" s="127" t="s">
        <v>29</v>
      </c>
      <c r="J5" s="127" t="s">
        <v>30</v>
      </c>
      <c r="K5" s="128" t="s">
        <v>31</v>
      </c>
      <c r="L5" s="61"/>
    </row>
    <row r="6" spans="1:12" ht="23.25" customHeight="1" thickTop="1" thickBot="1" x14ac:dyDescent="0.3">
      <c r="A6" s="280"/>
      <c r="B6" s="282"/>
      <c r="C6" s="282"/>
      <c r="D6" s="282"/>
      <c r="E6" s="282"/>
      <c r="F6" s="283" t="s">
        <v>27</v>
      </c>
      <c r="G6" s="284"/>
      <c r="H6" s="129">
        <v>2021</v>
      </c>
      <c r="I6" s="129">
        <v>2021</v>
      </c>
      <c r="J6" s="129">
        <v>2021</v>
      </c>
      <c r="K6" s="130">
        <v>2021</v>
      </c>
      <c r="L6" s="60"/>
    </row>
    <row r="7" spans="1:12" s="5" customFormat="1" ht="17.25" thickTop="1" x14ac:dyDescent="0.25">
      <c r="A7" s="10">
        <v>2</v>
      </c>
      <c r="B7" s="285" t="s">
        <v>1</v>
      </c>
      <c r="C7" s="286"/>
      <c r="D7" s="286"/>
      <c r="E7" s="286"/>
      <c r="F7" s="286"/>
      <c r="G7" s="287"/>
      <c r="H7" s="131"/>
      <c r="I7" s="131"/>
      <c r="J7" s="131"/>
      <c r="K7" s="132"/>
    </row>
    <row r="8" spans="1:12" s="5" customFormat="1" ht="18.75" customHeight="1" x14ac:dyDescent="0.25">
      <c r="A8" s="10">
        <v>3</v>
      </c>
      <c r="B8" s="112">
        <v>1</v>
      </c>
      <c r="C8" s="112"/>
      <c r="D8" s="113"/>
      <c r="E8" s="252" t="s">
        <v>32</v>
      </c>
      <c r="F8" s="253"/>
      <c r="G8" s="254"/>
      <c r="H8" s="133">
        <f t="shared" ref="H8:K8" si="0">SUM(H9+H10+H11+H12+H17+H26)</f>
        <v>499246489</v>
      </c>
      <c r="I8" s="133">
        <f t="shared" si="0"/>
        <v>481813284</v>
      </c>
      <c r="J8" s="133">
        <f t="shared" si="0"/>
        <v>17433205</v>
      </c>
      <c r="K8" s="134">
        <f t="shared" si="0"/>
        <v>0</v>
      </c>
    </row>
    <row r="9" spans="1:12" s="5" customFormat="1" x14ac:dyDescent="0.25">
      <c r="A9" s="10">
        <v>4</v>
      </c>
      <c r="B9" s="11"/>
      <c r="C9" s="11">
        <v>1</v>
      </c>
      <c r="D9" s="31"/>
      <c r="E9" s="31"/>
      <c r="F9" s="255" t="s">
        <v>17</v>
      </c>
      <c r="G9" s="256"/>
      <c r="H9" s="119">
        <f>I9+J9+K9</f>
        <v>78230187</v>
      </c>
      <c r="I9" s="119">
        <v>77571987</v>
      </c>
      <c r="J9" s="119">
        <v>658200</v>
      </c>
      <c r="K9" s="135">
        <v>0</v>
      </c>
      <c r="L9" s="44"/>
    </row>
    <row r="10" spans="1:12" s="5" customFormat="1" ht="30.75" customHeight="1" x14ac:dyDescent="0.25">
      <c r="A10" s="10">
        <v>5</v>
      </c>
      <c r="B10" s="12"/>
      <c r="C10" s="13">
        <v>2</v>
      </c>
      <c r="D10" s="32"/>
      <c r="E10" s="32"/>
      <c r="F10" s="263" t="s">
        <v>18</v>
      </c>
      <c r="G10" s="264"/>
      <c r="H10" s="119">
        <f>I10+J10+K10</f>
        <v>11208078</v>
      </c>
      <c r="I10" s="136">
        <v>11106147</v>
      </c>
      <c r="J10" s="136">
        <v>101931</v>
      </c>
      <c r="K10" s="135">
        <v>0</v>
      </c>
      <c r="L10" s="46"/>
    </row>
    <row r="11" spans="1:12" s="5" customFormat="1" x14ac:dyDescent="0.25">
      <c r="A11" s="10">
        <v>6</v>
      </c>
      <c r="B11" s="12"/>
      <c r="C11" s="13">
        <v>3</v>
      </c>
      <c r="D11" s="32"/>
      <c r="E11" s="32"/>
      <c r="F11" s="257" t="s">
        <v>19</v>
      </c>
      <c r="G11" s="258"/>
      <c r="H11" s="119">
        <f>I11+J11+K11</f>
        <v>86496132</v>
      </c>
      <c r="I11" s="119">
        <v>77938607</v>
      </c>
      <c r="J11" s="119">
        <v>8557525</v>
      </c>
      <c r="K11" s="135">
        <v>0</v>
      </c>
      <c r="L11" s="4"/>
    </row>
    <row r="12" spans="1:12" s="5" customFormat="1" x14ac:dyDescent="0.25">
      <c r="A12" s="10">
        <v>7</v>
      </c>
      <c r="B12" s="12"/>
      <c r="C12" s="13">
        <v>4</v>
      </c>
      <c r="D12" s="32"/>
      <c r="E12" s="32"/>
      <c r="F12" s="257" t="s">
        <v>20</v>
      </c>
      <c r="G12" s="258"/>
      <c r="H12" s="119">
        <f>SUM(H13:H16)</f>
        <v>8550000</v>
      </c>
      <c r="I12" s="119">
        <f>SUM(I13:I16)</f>
        <v>8550000</v>
      </c>
      <c r="J12" s="119">
        <f>SUM(J14:J16)</f>
        <v>0</v>
      </c>
      <c r="K12" s="135">
        <f>SUM(K14:K16)</f>
        <v>0</v>
      </c>
      <c r="L12" s="46"/>
    </row>
    <row r="13" spans="1:12" s="5" customFormat="1" x14ac:dyDescent="0.25">
      <c r="A13" s="10">
        <v>8</v>
      </c>
      <c r="B13" s="12"/>
      <c r="C13" s="13"/>
      <c r="D13" s="63">
        <v>1</v>
      </c>
      <c r="E13" s="32"/>
      <c r="F13" s="64"/>
      <c r="G13" s="65" t="s">
        <v>36</v>
      </c>
      <c r="H13" s="137">
        <f t="shared" ref="H13:H28" si="1">I13+J13+K13</f>
        <v>1294000</v>
      </c>
      <c r="I13" s="138">
        <v>1294000</v>
      </c>
      <c r="J13" s="137">
        <v>0</v>
      </c>
      <c r="K13" s="139">
        <v>0</v>
      </c>
      <c r="L13" s="46"/>
    </row>
    <row r="14" spans="1:12" s="5" customFormat="1" ht="21.75" customHeight="1" x14ac:dyDescent="0.25">
      <c r="A14" s="10">
        <v>9</v>
      </c>
      <c r="B14" s="14"/>
      <c r="C14" s="14"/>
      <c r="D14" s="34">
        <v>2</v>
      </c>
      <c r="E14" s="34"/>
      <c r="F14" s="49"/>
      <c r="G14" s="117" t="s">
        <v>37</v>
      </c>
      <c r="H14" s="137">
        <f t="shared" si="1"/>
        <v>0</v>
      </c>
      <c r="I14" s="140">
        <v>0</v>
      </c>
      <c r="J14" s="140">
        <v>0</v>
      </c>
      <c r="K14" s="141">
        <v>0</v>
      </c>
      <c r="L14" s="4"/>
    </row>
    <row r="15" spans="1:12" s="5" customFormat="1" ht="21" customHeight="1" x14ac:dyDescent="0.25">
      <c r="A15" s="10">
        <v>10</v>
      </c>
      <c r="B15" s="14"/>
      <c r="C15" s="14"/>
      <c r="D15" s="34">
        <v>3</v>
      </c>
      <c r="E15" s="34"/>
      <c r="F15" s="49"/>
      <c r="G15" s="66" t="s">
        <v>38</v>
      </c>
      <c r="H15" s="137">
        <f t="shared" si="1"/>
        <v>4160000</v>
      </c>
      <c r="I15" s="140">
        <v>4160000</v>
      </c>
      <c r="J15" s="140">
        <v>0</v>
      </c>
      <c r="K15" s="141">
        <v>0</v>
      </c>
      <c r="L15" s="4"/>
    </row>
    <row r="16" spans="1:12" s="5" customFormat="1" ht="24.75" customHeight="1" x14ac:dyDescent="0.25">
      <c r="A16" s="10">
        <v>11</v>
      </c>
      <c r="B16" s="14"/>
      <c r="C16" s="14"/>
      <c r="D16" s="34">
        <v>4</v>
      </c>
      <c r="E16" s="34"/>
      <c r="F16" s="49"/>
      <c r="G16" s="66" t="s">
        <v>39</v>
      </c>
      <c r="H16" s="137">
        <f t="shared" si="1"/>
        <v>3096000</v>
      </c>
      <c r="I16" s="140">
        <v>3096000</v>
      </c>
      <c r="J16" s="140">
        <v>0</v>
      </c>
      <c r="K16" s="141">
        <v>0</v>
      </c>
      <c r="L16" s="4"/>
    </row>
    <row r="17" spans="1:12" s="5" customFormat="1" ht="22.5" customHeight="1" x14ac:dyDescent="0.25">
      <c r="A17" s="10">
        <v>12</v>
      </c>
      <c r="B17" s="14"/>
      <c r="C17" s="15">
        <v>5</v>
      </c>
      <c r="D17" s="34"/>
      <c r="E17" s="34"/>
      <c r="F17" s="247" t="s">
        <v>21</v>
      </c>
      <c r="G17" s="248"/>
      <c r="H17" s="142">
        <f t="shared" si="1"/>
        <v>63052341</v>
      </c>
      <c r="I17" s="136">
        <f>SUM(I18:I25)</f>
        <v>55173857</v>
      </c>
      <c r="J17" s="136">
        <f t="shared" ref="J17" si="2">SUM(J18:J24)</f>
        <v>7878484</v>
      </c>
      <c r="K17" s="143">
        <f>SUM(K18:K24)</f>
        <v>0</v>
      </c>
      <c r="L17" s="4"/>
    </row>
    <row r="18" spans="1:12" s="5" customFormat="1" ht="35.25" customHeight="1" x14ac:dyDescent="0.25">
      <c r="A18" s="10">
        <v>13</v>
      </c>
      <c r="B18" s="14"/>
      <c r="C18" s="14"/>
      <c r="D18" s="34">
        <v>1</v>
      </c>
      <c r="E18" s="34"/>
      <c r="F18" s="49"/>
      <c r="G18" s="116" t="s">
        <v>76</v>
      </c>
      <c r="H18" s="120">
        <f t="shared" si="1"/>
        <v>8515944</v>
      </c>
      <c r="I18" s="120">
        <v>8515944</v>
      </c>
      <c r="J18" s="120">
        <v>0</v>
      </c>
      <c r="K18" s="144">
        <v>0</v>
      </c>
      <c r="L18" s="4"/>
    </row>
    <row r="19" spans="1:12" s="5" customFormat="1" ht="33" x14ac:dyDescent="0.25">
      <c r="A19" s="10">
        <v>14</v>
      </c>
      <c r="B19" s="14"/>
      <c r="C19" s="68"/>
      <c r="D19" s="34">
        <v>2</v>
      </c>
      <c r="E19" s="34"/>
      <c r="F19" s="34"/>
      <c r="G19" s="69" t="s">
        <v>40</v>
      </c>
      <c r="H19" s="120">
        <f t="shared" si="1"/>
        <v>0</v>
      </c>
      <c r="I19" s="145">
        <v>0</v>
      </c>
      <c r="J19" s="145">
        <v>0</v>
      </c>
      <c r="K19" s="144">
        <v>0</v>
      </c>
      <c r="L19" s="4"/>
    </row>
    <row r="20" spans="1:12" s="5" customFormat="1" ht="33" x14ac:dyDescent="0.25">
      <c r="A20" s="10">
        <v>15</v>
      </c>
      <c r="B20" s="14"/>
      <c r="C20" s="68"/>
      <c r="D20" s="34">
        <v>3</v>
      </c>
      <c r="E20" s="34"/>
      <c r="F20" s="34"/>
      <c r="G20" s="69" t="s">
        <v>41</v>
      </c>
      <c r="H20" s="120">
        <f t="shared" si="1"/>
        <v>0</v>
      </c>
      <c r="I20" s="145">
        <v>0</v>
      </c>
      <c r="J20" s="145">
        <v>0</v>
      </c>
      <c r="K20" s="144">
        <v>0</v>
      </c>
      <c r="L20" s="4"/>
    </row>
    <row r="21" spans="1:12" s="5" customFormat="1" ht="33" x14ac:dyDescent="0.25">
      <c r="A21" s="10">
        <v>16</v>
      </c>
      <c r="B21" s="14"/>
      <c r="C21" s="68"/>
      <c r="D21" s="34">
        <v>4</v>
      </c>
      <c r="E21" s="34"/>
      <c r="F21" s="34"/>
      <c r="G21" s="69" t="s">
        <v>42</v>
      </c>
      <c r="H21" s="120">
        <f t="shared" si="1"/>
        <v>20347190</v>
      </c>
      <c r="I21" s="145">
        <v>20347190</v>
      </c>
      <c r="J21" s="145">
        <v>0</v>
      </c>
      <c r="K21" s="144">
        <v>0</v>
      </c>
      <c r="L21" s="4"/>
    </row>
    <row r="22" spans="1:12" s="5" customFormat="1" ht="33" x14ac:dyDescent="0.25">
      <c r="A22" s="10">
        <v>17</v>
      </c>
      <c r="B22" s="14"/>
      <c r="C22" s="68"/>
      <c r="D22" s="34">
        <v>5</v>
      </c>
      <c r="E22" s="34"/>
      <c r="F22" s="34"/>
      <c r="G22" s="69" t="s">
        <v>43</v>
      </c>
      <c r="H22" s="120">
        <f t="shared" si="1"/>
        <v>0</v>
      </c>
      <c r="I22" s="145">
        <v>0</v>
      </c>
      <c r="J22" s="145">
        <v>0</v>
      </c>
      <c r="K22" s="144">
        <v>0</v>
      </c>
      <c r="L22" s="4"/>
    </row>
    <row r="23" spans="1:12" s="5" customFormat="1" ht="33" x14ac:dyDescent="0.25">
      <c r="A23" s="10">
        <v>18</v>
      </c>
      <c r="B23" s="14"/>
      <c r="C23" s="68"/>
      <c r="D23" s="34">
        <v>6</v>
      </c>
      <c r="E23" s="34"/>
      <c r="F23" s="34"/>
      <c r="G23" s="69" t="s">
        <v>44</v>
      </c>
      <c r="H23" s="120">
        <f t="shared" si="1"/>
        <v>7878484</v>
      </c>
      <c r="I23" s="145">
        <v>0</v>
      </c>
      <c r="J23" s="145">
        <v>7878484</v>
      </c>
      <c r="K23" s="144">
        <v>0</v>
      </c>
      <c r="L23" s="4"/>
    </row>
    <row r="24" spans="1:12" s="5" customFormat="1" x14ac:dyDescent="0.25">
      <c r="A24" s="10">
        <v>19</v>
      </c>
      <c r="B24" s="14"/>
      <c r="C24" s="68"/>
      <c r="D24" s="34">
        <v>7</v>
      </c>
      <c r="E24" s="34"/>
      <c r="F24" s="34"/>
      <c r="G24" s="110" t="s">
        <v>45</v>
      </c>
      <c r="H24" s="120">
        <f t="shared" si="1"/>
        <v>26083041</v>
      </c>
      <c r="I24" s="145">
        <v>26083041</v>
      </c>
      <c r="J24" s="145">
        <v>0</v>
      </c>
      <c r="K24" s="144">
        <v>0</v>
      </c>
      <c r="L24" s="4"/>
    </row>
    <row r="25" spans="1:12" s="5" customFormat="1" ht="33" x14ac:dyDescent="0.25">
      <c r="A25" s="10"/>
      <c r="B25" s="14"/>
      <c r="C25" s="68"/>
      <c r="D25" s="34">
        <v>8</v>
      </c>
      <c r="E25" s="34"/>
      <c r="F25" s="34"/>
      <c r="G25" s="118" t="s">
        <v>78</v>
      </c>
      <c r="H25" s="120">
        <f t="shared" si="1"/>
        <v>227682</v>
      </c>
      <c r="I25" s="145">
        <v>227682</v>
      </c>
      <c r="J25" s="145"/>
      <c r="K25" s="144"/>
      <c r="L25" s="4"/>
    </row>
    <row r="26" spans="1:12" s="5" customFormat="1" ht="17.25" customHeight="1" x14ac:dyDescent="0.25">
      <c r="A26" s="10">
        <v>20</v>
      </c>
      <c r="B26" s="11"/>
      <c r="C26" s="11">
        <v>6</v>
      </c>
      <c r="D26" s="31"/>
      <c r="E26" s="31"/>
      <c r="F26" s="31" t="s">
        <v>22</v>
      </c>
      <c r="G26" s="31"/>
      <c r="H26" s="146">
        <f t="shared" si="1"/>
        <v>251709751</v>
      </c>
      <c r="I26" s="147">
        <f>SUM(I27:I30)</f>
        <v>251472686</v>
      </c>
      <c r="J26" s="147">
        <f>SUM(J27:J30)</f>
        <v>237065</v>
      </c>
      <c r="K26" s="148">
        <f>SUM(K27:K30)</f>
        <v>0</v>
      </c>
      <c r="L26" s="44"/>
    </row>
    <row r="27" spans="1:12" s="5" customFormat="1" x14ac:dyDescent="0.25">
      <c r="A27" s="10">
        <v>21</v>
      </c>
      <c r="B27" s="12"/>
      <c r="C27" s="12"/>
      <c r="D27" s="63">
        <v>1</v>
      </c>
      <c r="E27" s="63"/>
      <c r="F27" s="63"/>
      <c r="G27" s="63" t="s">
        <v>46</v>
      </c>
      <c r="H27" s="138">
        <f t="shared" si="1"/>
        <v>0</v>
      </c>
      <c r="I27" s="138">
        <v>0</v>
      </c>
      <c r="J27" s="138">
        <v>0</v>
      </c>
      <c r="K27" s="141">
        <v>0</v>
      </c>
      <c r="L27" s="16"/>
    </row>
    <row r="28" spans="1:12" s="5" customFormat="1" x14ac:dyDescent="0.25">
      <c r="A28" s="10">
        <v>22</v>
      </c>
      <c r="B28" s="12"/>
      <c r="C28" s="12"/>
      <c r="D28" s="63">
        <v>2</v>
      </c>
      <c r="E28" s="63"/>
      <c r="F28" s="63"/>
      <c r="G28" s="63" t="s">
        <v>75</v>
      </c>
      <c r="H28" s="138">
        <f t="shared" si="1"/>
        <v>10261748</v>
      </c>
      <c r="I28" s="138">
        <v>10261748</v>
      </c>
      <c r="J28" s="138">
        <v>0</v>
      </c>
      <c r="K28" s="141">
        <v>0</v>
      </c>
      <c r="L28" s="16"/>
    </row>
    <row r="29" spans="1:12" s="17" customFormat="1" x14ac:dyDescent="0.25">
      <c r="A29" s="10">
        <v>23</v>
      </c>
      <c r="B29" s="70"/>
      <c r="C29" s="70"/>
      <c r="D29" s="71">
        <v>3</v>
      </c>
      <c r="E29" s="71"/>
      <c r="F29" s="71"/>
      <c r="G29" s="71" t="s">
        <v>47</v>
      </c>
      <c r="H29" s="149">
        <f>SUM(I29:K29)</f>
        <v>241448003</v>
      </c>
      <c r="I29" s="149">
        <v>241210938</v>
      </c>
      <c r="J29" s="149">
        <v>237065</v>
      </c>
      <c r="K29" s="150">
        <v>0</v>
      </c>
      <c r="L29" s="4"/>
    </row>
    <row r="30" spans="1:12" s="17" customFormat="1" x14ac:dyDescent="0.25">
      <c r="A30" s="10">
        <v>24</v>
      </c>
      <c r="B30" s="70"/>
      <c r="C30" s="70"/>
      <c r="D30" s="71"/>
      <c r="E30" s="71"/>
      <c r="F30" s="71"/>
      <c r="G30" s="70" t="s">
        <v>48</v>
      </c>
      <c r="H30" s="149">
        <f>SUM(I30:K30)</f>
        <v>0</v>
      </c>
      <c r="I30" s="151">
        <v>0</v>
      </c>
      <c r="J30" s="151">
        <v>0</v>
      </c>
      <c r="K30" s="152">
        <v>0</v>
      </c>
      <c r="L30" s="4"/>
    </row>
    <row r="31" spans="1:12" s="17" customFormat="1" x14ac:dyDescent="0.25">
      <c r="A31" s="10">
        <v>25</v>
      </c>
      <c r="B31" s="114">
        <v>2</v>
      </c>
      <c r="C31" s="114"/>
      <c r="D31" s="115"/>
      <c r="E31" s="244" t="s">
        <v>33</v>
      </c>
      <c r="F31" s="245"/>
      <c r="G31" s="246"/>
      <c r="H31" s="153">
        <f t="shared" ref="H31:K31" si="3">SUM(H32:H34)+H44</f>
        <v>311402582</v>
      </c>
      <c r="I31" s="153">
        <f t="shared" si="3"/>
        <v>305002582</v>
      </c>
      <c r="J31" s="153">
        <f t="shared" si="3"/>
        <v>6400000</v>
      </c>
      <c r="K31" s="153">
        <f t="shared" si="3"/>
        <v>0</v>
      </c>
      <c r="L31" s="4"/>
    </row>
    <row r="32" spans="1:12" s="5" customFormat="1" x14ac:dyDescent="0.25">
      <c r="A32" s="10">
        <v>26</v>
      </c>
      <c r="B32" s="14"/>
      <c r="C32" s="15">
        <v>1</v>
      </c>
      <c r="D32" s="34"/>
      <c r="E32" s="34"/>
      <c r="F32" s="247" t="s">
        <v>23</v>
      </c>
      <c r="G32" s="248"/>
      <c r="H32" s="136">
        <f t="shared" ref="H32:H33" si="4">I32+J32+K32</f>
        <v>78026840</v>
      </c>
      <c r="I32" s="136">
        <v>78026840</v>
      </c>
      <c r="J32" s="136">
        <v>0</v>
      </c>
      <c r="K32" s="143">
        <v>0</v>
      </c>
      <c r="L32" s="4"/>
    </row>
    <row r="33" spans="1:12" s="5" customFormat="1" x14ac:dyDescent="0.25">
      <c r="A33" s="10">
        <v>27</v>
      </c>
      <c r="B33" s="14"/>
      <c r="C33" s="15">
        <v>2</v>
      </c>
      <c r="D33" s="34"/>
      <c r="E33" s="34"/>
      <c r="F33" s="247" t="s">
        <v>24</v>
      </c>
      <c r="G33" s="248"/>
      <c r="H33" s="136">
        <f t="shared" si="4"/>
        <v>201975742</v>
      </c>
      <c r="I33" s="136">
        <v>201975742</v>
      </c>
      <c r="J33" s="136">
        <v>0</v>
      </c>
      <c r="K33" s="143">
        <v>0</v>
      </c>
      <c r="L33" s="4"/>
    </row>
    <row r="34" spans="1:12" s="5" customFormat="1" x14ac:dyDescent="0.25">
      <c r="A34" s="10">
        <v>28</v>
      </c>
      <c r="B34" s="14"/>
      <c r="C34" s="15">
        <v>3</v>
      </c>
      <c r="D34" s="34"/>
      <c r="E34" s="34"/>
      <c r="F34" s="247" t="s">
        <v>16</v>
      </c>
      <c r="G34" s="248"/>
      <c r="H34" s="136">
        <f>I34+J34+K34</f>
        <v>7400000</v>
      </c>
      <c r="I34" s="136">
        <f>SUM(I35:I43)</f>
        <v>1000000</v>
      </c>
      <c r="J34" s="136">
        <f>SUM(J35:J43)</f>
        <v>6400000</v>
      </c>
      <c r="K34" s="143">
        <f>SUM(K35:K43)</f>
        <v>0</v>
      </c>
      <c r="L34" s="4"/>
    </row>
    <row r="35" spans="1:12" s="5" customFormat="1" ht="33" x14ac:dyDescent="0.25">
      <c r="A35" s="10">
        <v>29</v>
      </c>
      <c r="B35" s="14"/>
      <c r="C35" s="15"/>
      <c r="D35" s="34">
        <v>1</v>
      </c>
      <c r="E35" s="34"/>
      <c r="F35" s="55"/>
      <c r="G35" s="72" t="s">
        <v>49</v>
      </c>
      <c r="H35" s="136">
        <f t="shared" ref="H35:H47" si="5">I35+J35+K35</f>
        <v>0</v>
      </c>
      <c r="I35" s="154">
        <v>0</v>
      </c>
      <c r="J35" s="154">
        <v>0</v>
      </c>
      <c r="K35" s="155">
        <v>0</v>
      </c>
      <c r="L35" s="4"/>
    </row>
    <row r="36" spans="1:12" s="5" customFormat="1" ht="33" x14ac:dyDescent="0.25">
      <c r="A36" s="10">
        <v>30</v>
      </c>
      <c r="B36" s="14"/>
      <c r="C36" s="15"/>
      <c r="D36" s="34">
        <v>2</v>
      </c>
      <c r="E36" s="34"/>
      <c r="F36" s="55"/>
      <c r="G36" s="72" t="s">
        <v>50</v>
      </c>
      <c r="H36" s="136">
        <f t="shared" si="5"/>
        <v>0</v>
      </c>
      <c r="I36" s="154">
        <v>0</v>
      </c>
      <c r="J36" s="154">
        <v>0</v>
      </c>
      <c r="K36" s="155">
        <v>0</v>
      </c>
      <c r="L36" s="4"/>
    </row>
    <row r="37" spans="1:12" s="5" customFormat="1" ht="33" x14ac:dyDescent="0.25">
      <c r="A37" s="10">
        <v>31</v>
      </c>
      <c r="B37" s="14"/>
      <c r="C37" s="15"/>
      <c r="D37" s="34">
        <v>3</v>
      </c>
      <c r="E37" s="34"/>
      <c r="F37" s="55"/>
      <c r="G37" s="72" t="s">
        <v>51</v>
      </c>
      <c r="H37" s="136">
        <f t="shared" si="5"/>
        <v>0</v>
      </c>
      <c r="I37" s="154">
        <v>0</v>
      </c>
      <c r="J37" s="154">
        <v>0</v>
      </c>
      <c r="K37" s="155">
        <v>0</v>
      </c>
      <c r="L37" s="4"/>
    </row>
    <row r="38" spans="1:12" s="5" customFormat="1" x14ac:dyDescent="0.25">
      <c r="A38" s="10">
        <v>32</v>
      </c>
      <c r="B38" s="14"/>
      <c r="C38" s="15"/>
      <c r="D38" s="34">
        <v>4</v>
      </c>
      <c r="E38" s="34"/>
      <c r="F38" s="55"/>
      <c r="G38" s="65" t="s">
        <v>52</v>
      </c>
      <c r="H38" s="136">
        <f t="shared" si="5"/>
        <v>0</v>
      </c>
      <c r="I38" s="154">
        <v>0</v>
      </c>
      <c r="J38" s="154">
        <v>0</v>
      </c>
      <c r="K38" s="155">
        <v>0</v>
      </c>
      <c r="L38" s="4"/>
    </row>
    <row r="39" spans="1:12" s="5" customFormat="1" ht="33" x14ac:dyDescent="0.25">
      <c r="A39" s="10">
        <v>33</v>
      </c>
      <c r="B39" s="14"/>
      <c r="C39" s="15"/>
      <c r="D39" s="34">
        <v>5</v>
      </c>
      <c r="E39" s="34"/>
      <c r="F39" s="55"/>
      <c r="G39" s="72" t="s">
        <v>53</v>
      </c>
      <c r="H39" s="136">
        <f t="shared" si="5"/>
        <v>0</v>
      </c>
      <c r="I39" s="154">
        <v>0</v>
      </c>
      <c r="J39" s="154">
        <v>0</v>
      </c>
      <c r="K39" s="155">
        <v>0</v>
      </c>
      <c r="L39" s="4"/>
    </row>
    <row r="40" spans="1:12" s="5" customFormat="1" ht="33" x14ac:dyDescent="0.25">
      <c r="A40" s="10">
        <v>34</v>
      </c>
      <c r="B40" s="14"/>
      <c r="C40" s="15"/>
      <c r="D40" s="34">
        <v>6</v>
      </c>
      <c r="E40" s="34"/>
      <c r="F40" s="55"/>
      <c r="G40" s="72" t="s">
        <v>54</v>
      </c>
      <c r="H40" s="136">
        <f t="shared" si="5"/>
        <v>5000000</v>
      </c>
      <c r="I40" s="154">
        <v>0</v>
      </c>
      <c r="J40" s="154">
        <v>5000000</v>
      </c>
      <c r="K40" s="155">
        <v>0</v>
      </c>
      <c r="L40" s="4"/>
    </row>
    <row r="41" spans="1:12" s="5" customFormat="1" x14ac:dyDescent="0.25">
      <c r="A41" s="10">
        <v>35</v>
      </c>
      <c r="B41" s="14"/>
      <c r="C41" s="15"/>
      <c r="D41" s="34">
        <v>7</v>
      </c>
      <c r="E41" s="34"/>
      <c r="F41" s="55"/>
      <c r="G41" s="65" t="s">
        <v>55</v>
      </c>
      <c r="H41" s="136">
        <f t="shared" si="5"/>
        <v>1400000</v>
      </c>
      <c r="I41" s="154">
        <v>0</v>
      </c>
      <c r="J41" s="154">
        <v>1400000</v>
      </c>
      <c r="K41" s="155">
        <v>0</v>
      </c>
      <c r="L41" s="4"/>
    </row>
    <row r="42" spans="1:12" s="5" customFormat="1" ht="33" x14ac:dyDescent="0.25">
      <c r="A42" s="10">
        <v>36</v>
      </c>
      <c r="B42" s="14"/>
      <c r="C42" s="15"/>
      <c r="D42" s="34">
        <v>8</v>
      </c>
      <c r="E42" s="34"/>
      <c r="F42" s="55"/>
      <c r="G42" s="72" t="s">
        <v>56</v>
      </c>
      <c r="H42" s="136">
        <f t="shared" si="5"/>
        <v>0</v>
      </c>
      <c r="I42" s="154">
        <v>0</v>
      </c>
      <c r="J42" s="154">
        <v>0</v>
      </c>
      <c r="K42" s="155">
        <v>0</v>
      </c>
      <c r="L42" s="4"/>
    </row>
    <row r="43" spans="1:12" s="5" customFormat="1" x14ac:dyDescent="0.25">
      <c r="A43" s="10">
        <v>37</v>
      </c>
      <c r="B43" s="14"/>
      <c r="C43" s="15"/>
      <c r="D43" s="34">
        <v>9</v>
      </c>
      <c r="E43" s="34"/>
      <c r="F43" s="55"/>
      <c r="G43" s="111" t="s">
        <v>57</v>
      </c>
      <c r="H43" s="136">
        <f t="shared" si="5"/>
        <v>1000000</v>
      </c>
      <c r="I43" s="154">
        <v>1000000</v>
      </c>
      <c r="J43" s="154">
        <v>0</v>
      </c>
      <c r="K43" s="155">
        <v>0</v>
      </c>
      <c r="L43" s="4"/>
    </row>
    <row r="44" spans="1:12" s="5" customFormat="1" x14ac:dyDescent="0.25">
      <c r="A44" s="10">
        <v>38</v>
      </c>
      <c r="B44" s="11"/>
      <c r="C44" s="11">
        <v>4</v>
      </c>
      <c r="D44" s="31"/>
      <c r="E44" s="31"/>
      <c r="F44" s="31" t="s">
        <v>22</v>
      </c>
      <c r="G44" s="31"/>
      <c r="H44" s="136">
        <f t="shared" si="5"/>
        <v>24000000</v>
      </c>
      <c r="I44" s="147">
        <f>SUM(I45:I47)</f>
        <v>24000000</v>
      </c>
      <c r="J44" s="147">
        <f>SUM(J45:J47)</f>
        <v>0</v>
      </c>
      <c r="K44" s="148">
        <f>SUM(K45:K47)</f>
        <v>0</v>
      </c>
      <c r="L44" s="44"/>
    </row>
    <row r="45" spans="1:12" s="5" customFormat="1" x14ac:dyDescent="0.25">
      <c r="A45" s="10">
        <v>39</v>
      </c>
      <c r="B45" s="14"/>
      <c r="C45" s="18"/>
      <c r="D45" s="34">
        <v>1</v>
      </c>
      <c r="E45" s="34"/>
      <c r="F45" s="34"/>
      <c r="G45" s="34" t="s">
        <v>46</v>
      </c>
      <c r="H45" s="145">
        <f t="shared" si="5"/>
        <v>24000000</v>
      </c>
      <c r="I45" s="145">
        <v>24000000</v>
      </c>
      <c r="J45" s="145">
        <v>0</v>
      </c>
      <c r="K45" s="144">
        <v>0</v>
      </c>
      <c r="L45" s="4"/>
    </row>
    <row r="46" spans="1:12" s="5" customFormat="1" x14ac:dyDescent="0.25">
      <c r="A46" s="10">
        <v>40</v>
      </c>
      <c r="B46" s="14"/>
      <c r="C46" s="18"/>
      <c r="D46" s="34">
        <v>2</v>
      </c>
      <c r="E46" s="34"/>
      <c r="F46" s="34"/>
      <c r="G46" s="34" t="s">
        <v>58</v>
      </c>
      <c r="H46" s="145">
        <f t="shared" si="5"/>
        <v>0</v>
      </c>
      <c r="I46" s="145">
        <v>0</v>
      </c>
      <c r="J46" s="145">
        <v>0</v>
      </c>
      <c r="K46" s="144">
        <v>0</v>
      </c>
      <c r="L46" s="4"/>
    </row>
    <row r="47" spans="1:12" s="5" customFormat="1" x14ac:dyDescent="0.25">
      <c r="A47" s="10">
        <v>41</v>
      </c>
      <c r="B47" s="14"/>
      <c r="C47" s="18"/>
      <c r="D47" s="34">
        <v>3</v>
      </c>
      <c r="E47" s="34"/>
      <c r="F47" s="34"/>
      <c r="G47" s="34" t="s">
        <v>47</v>
      </c>
      <c r="H47" s="145">
        <f t="shared" si="5"/>
        <v>0</v>
      </c>
      <c r="I47" s="145">
        <v>0</v>
      </c>
      <c r="J47" s="145">
        <v>0</v>
      </c>
      <c r="K47" s="144">
        <v>0</v>
      </c>
      <c r="L47" s="4"/>
    </row>
    <row r="48" spans="1:12" s="5" customFormat="1" x14ac:dyDescent="0.25">
      <c r="A48" s="10">
        <v>42</v>
      </c>
      <c r="B48" s="14"/>
      <c r="C48" s="18"/>
      <c r="D48" s="34"/>
      <c r="E48" s="35" t="s">
        <v>59</v>
      </c>
      <c r="F48" s="34"/>
      <c r="G48" s="34"/>
      <c r="H48" s="240">
        <f>I48+J48+K48</f>
        <v>810649071</v>
      </c>
      <c r="I48" s="240">
        <f>I31+I8</f>
        <v>786815866</v>
      </c>
      <c r="J48" s="240">
        <f t="shared" ref="J48:K48" si="6">J31+J8</f>
        <v>23833205</v>
      </c>
      <c r="K48" s="240">
        <f t="shared" si="6"/>
        <v>0</v>
      </c>
      <c r="L48" s="4"/>
    </row>
    <row r="49" spans="1:12" s="9" customFormat="1" x14ac:dyDescent="0.25">
      <c r="A49" s="10">
        <v>43</v>
      </c>
      <c r="B49" s="73"/>
      <c r="C49" s="14" t="s">
        <v>72</v>
      </c>
      <c r="D49" s="48"/>
      <c r="E49" s="48"/>
      <c r="F49" s="48"/>
      <c r="G49" s="48"/>
      <c r="H49" s="157">
        <f t="shared" ref="H49:H52" si="7">I49+J49+K49</f>
        <v>1</v>
      </c>
      <c r="I49" s="157">
        <v>1</v>
      </c>
      <c r="J49" s="157">
        <v>0</v>
      </c>
      <c r="K49" s="158">
        <v>0</v>
      </c>
      <c r="L49" s="74"/>
    </row>
    <row r="50" spans="1:12" s="5" customFormat="1" x14ac:dyDescent="0.25">
      <c r="A50" s="10">
        <v>44</v>
      </c>
      <c r="B50" s="14"/>
      <c r="C50" s="14"/>
      <c r="D50" s="48"/>
      <c r="E50" s="48" t="s">
        <v>0</v>
      </c>
      <c r="F50" s="75"/>
      <c r="G50" s="75"/>
      <c r="H50" s="157">
        <f t="shared" si="7"/>
        <v>5</v>
      </c>
      <c r="I50" s="110">
        <v>5</v>
      </c>
      <c r="J50" s="110">
        <v>0</v>
      </c>
      <c r="K50" s="159">
        <v>0</v>
      </c>
      <c r="L50" s="4"/>
    </row>
    <row r="51" spans="1:12" s="5" customFormat="1" x14ac:dyDescent="0.25">
      <c r="A51" s="10">
        <v>45</v>
      </c>
      <c r="B51" s="14"/>
      <c r="C51" s="14"/>
      <c r="D51" s="48"/>
      <c r="E51" s="48" t="s">
        <v>61</v>
      </c>
      <c r="F51" s="75"/>
      <c r="G51" s="75"/>
      <c r="H51" s="157">
        <f t="shared" si="7"/>
        <v>10</v>
      </c>
      <c r="I51" s="110">
        <v>9</v>
      </c>
      <c r="J51" s="110">
        <v>1</v>
      </c>
      <c r="K51" s="159">
        <v>0</v>
      </c>
      <c r="L51" s="4"/>
    </row>
    <row r="52" spans="1:12" s="5" customFormat="1" x14ac:dyDescent="0.25">
      <c r="A52" s="10">
        <v>46</v>
      </c>
      <c r="B52" s="14"/>
      <c r="C52" s="14"/>
      <c r="D52" s="48"/>
      <c r="E52" s="48" t="s">
        <v>62</v>
      </c>
      <c r="F52" s="75"/>
      <c r="G52" s="75"/>
      <c r="H52" s="63">
        <f t="shared" si="7"/>
        <v>17</v>
      </c>
      <c r="I52" s="34">
        <v>17</v>
      </c>
      <c r="J52" s="110">
        <v>0</v>
      </c>
      <c r="K52" s="159">
        <v>0</v>
      </c>
      <c r="L52" s="4"/>
    </row>
    <row r="53" spans="1:12" s="5" customFormat="1" x14ac:dyDescent="0.25">
      <c r="A53" s="10">
        <v>47</v>
      </c>
      <c r="B53" s="272" t="s">
        <v>34</v>
      </c>
      <c r="C53" s="273"/>
      <c r="D53" s="273"/>
      <c r="E53" s="273"/>
      <c r="F53" s="273"/>
      <c r="G53" s="276"/>
      <c r="H53" s="243"/>
      <c r="I53" s="243"/>
      <c r="J53" s="110"/>
      <c r="K53" s="110"/>
      <c r="L53" s="4"/>
    </row>
    <row r="54" spans="1:12" s="5" customFormat="1" x14ac:dyDescent="0.25">
      <c r="A54" s="10">
        <v>48</v>
      </c>
      <c r="B54" s="11">
        <v>1</v>
      </c>
      <c r="C54" s="11"/>
      <c r="D54" s="31"/>
      <c r="E54" s="255" t="s">
        <v>32</v>
      </c>
      <c r="F54" s="271"/>
      <c r="G54" s="256"/>
      <c r="H54" s="239">
        <f t="shared" ref="H54:H59" si="8">I54+J54+K54</f>
        <v>65872227</v>
      </c>
      <c r="I54" s="239">
        <f>SUM(I55:I57)</f>
        <v>65872227</v>
      </c>
      <c r="J54" s="160">
        <f>SUM(J55:J57)</f>
        <v>0</v>
      </c>
      <c r="K54" s="161">
        <f>SUM(K55:K57)</f>
        <v>0</v>
      </c>
      <c r="L54" s="4"/>
    </row>
    <row r="55" spans="1:12" s="5" customFormat="1" x14ac:dyDescent="0.25">
      <c r="A55" s="10">
        <v>49</v>
      </c>
      <c r="B55" s="11"/>
      <c r="C55" s="11">
        <v>1</v>
      </c>
      <c r="D55" s="31"/>
      <c r="E55" s="31"/>
      <c r="F55" s="255" t="s">
        <v>17</v>
      </c>
      <c r="G55" s="256"/>
      <c r="H55" s="239">
        <f t="shared" si="8"/>
        <v>47261463</v>
      </c>
      <c r="I55" s="238">
        <v>47261463</v>
      </c>
      <c r="J55" s="163">
        <v>0</v>
      </c>
      <c r="K55" s="164">
        <v>0</v>
      </c>
      <c r="L55" s="4"/>
    </row>
    <row r="56" spans="1:12" s="5" customFormat="1" ht="30.75" customHeight="1" x14ac:dyDescent="0.25">
      <c r="A56" s="10">
        <v>50</v>
      </c>
      <c r="B56" s="12"/>
      <c r="C56" s="13">
        <v>2</v>
      </c>
      <c r="D56" s="32"/>
      <c r="E56" s="32"/>
      <c r="F56" s="263" t="s">
        <v>18</v>
      </c>
      <c r="G56" s="264"/>
      <c r="H56" s="239">
        <f t="shared" si="8"/>
        <v>7421674</v>
      </c>
      <c r="I56" s="238">
        <v>7421674</v>
      </c>
      <c r="J56" s="163">
        <v>0</v>
      </c>
      <c r="K56" s="164">
        <v>0</v>
      </c>
      <c r="L56" s="4"/>
    </row>
    <row r="57" spans="1:12" s="5" customFormat="1" x14ac:dyDescent="0.25">
      <c r="A57" s="10">
        <v>51</v>
      </c>
      <c r="B57" s="12"/>
      <c r="C57" s="13">
        <v>3</v>
      </c>
      <c r="D57" s="32"/>
      <c r="E57" s="32"/>
      <c r="F57" s="257" t="s">
        <v>19</v>
      </c>
      <c r="G57" s="258"/>
      <c r="H57" s="239">
        <f t="shared" si="8"/>
        <v>11189090</v>
      </c>
      <c r="I57" s="238">
        <v>11189090</v>
      </c>
      <c r="J57" s="163">
        <v>0</v>
      </c>
      <c r="K57" s="164">
        <v>0</v>
      </c>
      <c r="L57" s="19"/>
    </row>
    <row r="58" spans="1:12" s="5" customFormat="1" x14ac:dyDescent="0.25">
      <c r="A58" s="10">
        <v>52</v>
      </c>
      <c r="B58" s="12">
        <v>2</v>
      </c>
      <c r="C58" s="13"/>
      <c r="D58" s="32"/>
      <c r="E58" s="33" t="s">
        <v>33</v>
      </c>
      <c r="F58" s="51"/>
      <c r="G58" s="52"/>
      <c r="H58" s="239">
        <f t="shared" si="8"/>
        <v>322930</v>
      </c>
      <c r="I58" s="238">
        <f>I59</f>
        <v>322930</v>
      </c>
      <c r="J58" s="162">
        <f>J59</f>
        <v>0</v>
      </c>
      <c r="K58" s="162">
        <f>K59</f>
        <v>0</v>
      </c>
      <c r="L58" s="19"/>
    </row>
    <row r="59" spans="1:12" s="5" customFormat="1" x14ac:dyDescent="0.25">
      <c r="A59" s="10">
        <v>53</v>
      </c>
      <c r="B59" s="12"/>
      <c r="C59" s="13">
        <v>1</v>
      </c>
      <c r="D59" s="32"/>
      <c r="E59" s="32"/>
      <c r="F59" s="257" t="s">
        <v>23</v>
      </c>
      <c r="G59" s="258"/>
      <c r="H59" s="160">
        <f t="shared" si="8"/>
        <v>322930</v>
      </c>
      <c r="I59" s="162">
        <v>322930</v>
      </c>
      <c r="J59" s="163">
        <v>0</v>
      </c>
      <c r="K59" s="164">
        <v>0</v>
      </c>
      <c r="L59" s="19"/>
    </row>
    <row r="60" spans="1:12" s="5" customFormat="1" x14ac:dyDescent="0.25">
      <c r="A60" s="10">
        <v>54</v>
      </c>
      <c r="B60" s="11"/>
      <c r="C60" s="14"/>
      <c r="D60" s="48"/>
      <c r="E60" s="35" t="s">
        <v>59</v>
      </c>
      <c r="F60" s="48"/>
      <c r="G60" s="48"/>
      <c r="H60" s="241">
        <f t="shared" ref="H60:K60" si="9">H54+H58</f>
        <v>66195157</v>
      </c>
      <c r="I60" s="241">
        <f t="shared" si="9"/>
        <v>66195157</v>
      </c>
      <c r="J60" s="165">
        <f t="shared" si="9"/>
        <v>0</v>
      </c>
      <c r="K60" s="165">
        <f t="shared" si="9"/>
        <v>0</v>
      </c>
      <c r="L60" s="4"/>
    </row>
    <row r="61" spans="1:12" s="5" customFormat="1" x14ac:dyDescent="0.25">
      <c r="A61" s="10">
        <v>55</v>
      </c>
      <c r="B61" s="12"/>
      <c r="C61" s="14" t="s">
        <v>60</v>
      </c>
      <c r="D61" s="48"/>
      <c r="E61" s="48"/>
      <c r="F61" s="48"/>
      <c r="G61" s="48"/>
      <c r="H61" s="63">
        <f>I61+J61+K61</f>
        <v>11</v>
      </c>
      <c r="I61" s="63">
        <v>11</v>
      </c>
      <c r="J61" s="157">
        <v>0</v>
      </c>
      <c r="K61" s="166">
        <v>0</v>
      </c>
      <c r="L61" s="4"/>
    </row>
    <row r="62" spans="1:12" s="5" customFormat="1" x14ac:dyDescent="0.25">
      <c r="A62" s="10">
        <v>56</v>
      </c>
      <c r="B62" s="274" t="s">
        <v>77</v>
      </c>
      <c r="C62" s="275"/>
      <c r="D62" s="275"/>
      <c r="E62" s="275"/>
      <c r="F62" s="275"/>
      <c r="G62" s="275"/>
      <c r="H62" s="242"/>
      <c r="I62" s="242"/>
      <c r="J62" s="167"/>
      <c r="K62" s="167"/>
      <c r="L62" s="46"/>
    </row>
    <row r="63" spans="1:12" s="5" customFormat="1" x14ac:dyDescent="0.25">
      <c r="A63" s="10">
        <v>57</v>
      </c>
      <c r="B63" s="11">
        <v>1</v>
      </c>
      <c r="C63" s="11"/>
      <c r="D63" s="31"/>
      <c r="E63" s="255" t="s">
        <v>32</v>
      </c>
      <c r="F63" s="271"/>
      <c r="G63" s="256"/>
      <c r="H63" s="238">
        <f t="shared" ref="H63:H68" si="10">I63+J63+K63</f>
        <v>22770382</v>
      </c>
      <c r="I63" s="238">
        <f>SUM(I64:I66)</f>
        <v>22770382</v>
      </c>
      <c r="J63" s="162">
        <f>SUM(J64:J66)</f>
        <v>0</v>
      </c>
      <c r="K63" s="168">
        <f>SUM(K64:K66)</f>
        <v>0</v>
      </c>
      <c r="L63" s="4"/>
    </row>
    <row r="64" spans="1:12" s="5" customFormat="1" x14ac:dyDescent="0.25">
      <c r="A64" s="10">
        <v>58</v>
      </c>
      <c r="B64" s="11"/>
      <c r="C64" s="11">
        <v>1</v>
      </c>
      <c r="D64" s="31"/>
      <c r="E64" s="31"/>
      <c r="F64" s="255" t="s">
        <v>17</v>
      </c>
      <c r="G64" s="256"/>
      <c r="H64" s="238">
        <f t="shared" si="10"/>
        <v>10245600</v>
      </c>
      <c r="I64" s="238">
        <v>10245600</v>
      </c>
      <c r="J64" s="162">
        <v>0</v>
      </c>
      <c r="K64" s="168">
        <v>0</v>
      </c>
      <c r="L64" s="4"/>
    </row>
    <row r="65" spans="1:12" s="5" customFormat="1" ht="31.5" customHeight="1" x14ac:dyDescent="0.25">
      <c r="A65" s="10">
        <v>59</v>
      </c>
      <c r="B65" s="12"/>
      <c r="C65" s="13">
        <v>2</v>
      </c>
      <c r="D65" s="32"/>
      <c r="E65" s="32"/>
      <c r="F65" s="263" t="s">
        <v>18</v>
      </c>
      <c r="G65" s="264"/>
      <c r="H65" s="238">
        <f t="shared" si="10"/>
        <v>1719412</v>
      </c>
      <c r="I65" s="238">
        <v>1719412</v>
      </c>
      <c r="J65" s="162">
        <v>0</v>
      </c>
      <c r="K65" s="168">
        <v>0</v>
      </c>
      <c r="L65" s="4"/>
    </row>
    <row r="66" spans="1:12" s="5" customFormat="1" x14ac:dyDescent="0.25">
      <c r="A66" s="10">
        <v>60</v>
      </c>
      <c r="B66" s="12"/>
      <c r="C66" s="13">
        <v>3</v>
      </c>
      <c r="D66" s="32"/>
      <c r="E66" s="32"/>
      <c r="F66" s="257" t="s">
        <v>19</v>
      </c>
      <c r="G66" s="258"/>
      <c r="H66" s="238">
        <f t="shared" si="10"/>
        <v>10805370</v>
      </c>
      <c r="I66" s="238">
        <v>10805370</v>
      </c>
      <c r="J66" s="162">
        <v>0</v>
      </c>
      <c r="K66" s="168">
        <v>0</v>
      </c>
      <c r="L66" s="4"/>
    </row>
    <row r="67" spans="1:12" s="5" customFormat="1" x14ac:dyDescent="0.25">
      <c r="A67" s="10">
        <v>61</v>
      </c>
      <c r="B67" s="54">
        <v>2</v>
      </c>
      <c r="C67" s="13"/>
      <c r="D67" s="32"/>
      <c r="E67" s="267" t="s">
        <v>33</v>
      </c>
      <c r="F67" s="268"/>
      <c r="G67" s="269"/>
      <c r="H67" s="238">
        <f t="shared" si="10"/>
        <v>2881750</v>
      </c>
      <c r="I67" s="238">
        <f>I68</f>
        <v>2881750</v>
      </c>
      <c r="J67" s="162">
        <v>0</v>
      </c>
      <c r="K67" s="162">
        <f>K68</f>
        <v>0</v>
      </c>
      <c r="L67" s="4"/>
    </row>
    <row r="68" spans="1:12" s="5" customFormat="1" x14ac:dyDescent="0.25">
      <c r="A68" s="10">
        <v>62</v>
      </c>
      <c r="B68" s="12"/>
      <c r="C68" s="13">
        <v>1</v>
      </c>
      <c r="D68" s="32"/>
      <c r="E68" s="53"/>
      <c r="F68" s="270" t="s">
        <v>23</v>
      </c>
      <c r="G68" s="258"/>
      <c r="H68" s="238">
        <f t="shared" si="10"/>
        <v>2881750</v>
      </c>
      <c r="I68" s="238">
        <v>2881750</v>
      </c>
      <c r="J68" s="162">
        <v>0</v>
      </c>
      <c r="K68" s="168">
        <v>0</v>
      </c>
      <c r="L68" s="4"/>
    </row>
    <row r="69" spans="1:12" s="5" customFormat="1" x14ac:dyDescent="0.25">
      <c r="A69" s="10">
        <v>63</v>
      </c>
      <c r="B69" s="20"/>
      <c r="C69" s="20"/>
      <c r="D69" s="34"/>
      <c r="E69" s="35" t="s">
        <v>59</v>
      </c>
      <c r="F69" s="34"/>
      <c r="G69" s="34"/>
      <c r="H69" s="240">
        <f t="shared" ref="H69:K69" si="11">H63+H67</f>
        <v>25652132</v>
      </c>
      <c r="I69" s="240">
        <f t="shared" si="11"/>
        <v>25652132</v>
      </c>
      <c r="J69" s="156">
        <f t="shared" si="11"/>
        <v>0</v>
      </c>
      <c r="K69" s="156">
        <f t="shared" si="11"/>
        <v>0</v>
      </c>
      <c r="L69" s="4"/>
    </row>
    <row r="70" spans="1:12" s="5" customFormat="1" x14ac:dyDescent="0.25">
      <c r="A70" s="10">
        <v>64</v>
      </c>
      <c r="B70" s="20"/>
      <c r="C70" s="14" t="s">
        <v>63</v>
      </c>
      <c r="D70" s="48"/>
      <c r="E70" s="48"/>
      <c r="F70" s="48"/>
      <c r="G70" s="48"/>
      <c r="H70" s="110">
        <f>I70+J70+K70</f>
        <v>3</v>
      </c>
      <c r="I70" s="110">
        <v>3</v>
      </c>
      <c r="J70" s="110">
        <v>0</v>
      </c>
      <c r="K70" s="159">
        <v>0</v>
      </c>
      <c r="L70" s="50"/>
    </row>
    <row r="71" spans="1:12" s="5" customFormat="1" x14ac:dyDescent="0.25">
      <c r="A71" s="10">
        <v>65</v>
      </c>
      <c r="B71" s="272" t="s">
        <v>14</v>
      </c>
      <c r="C71" s="273"/>
      <c r="D71" s="273"/>
      <c r="E71" s="273"/>
      <c r="F71" s="273"/>
      <c r="G71" s="273"/>
      <c r="H71" s="169"/>
      <c r="I71" s="169"/>
      <c r="J71" s="169"/>
      <c r="K71" s="169"/>
      <c r="L71" s="4"/>
    </row>
    <row r="72" spans="1:12" s="5" customFormat="1" x14ac:dyDescent="0.25">
      <c r="A72" s="10">
        <v>66</v>
      </c>
      <c r="B72" s="11">
        <v>1</v>
      </c>
      <c r="C72" s="11"/>
      <c r="D72" s="31"/>
      <c r="E72" s="255" t="s">
        <v>32</v>
      </c>
      <c r="F72" s="271"/>
      <c r="G72" s="256"/>
      <c r="H72" s="238">
        <f>I72+J72+K72</f>
        <v>96301735</v>
      </c>
      <c r="I72" s="238">
        <f>SUM(I73:I75)</f>
        <v>96301735</v>
      </c>
      <c r="J72" s="162">
        <f>SUM(J73:J75)</f>
        <v>0</v>
      </c>
      <c r="K72" s="164">
        <v>0</v>
      </c>
      <c r="L72" s="16"/>
    </row>
    <row r="73" spans="1:12" s="5" customFormat="1" x14ac:dyDescent="0.25">
      <c r="A73" s="10">
        <v>67</v>
      </c>
      <c r="B73" s="11"/>
      <c r="C73" s="11">
        <v>1</v>
      </c>
      <c r="D73" s="31"/>
      <c r="E73" s="31"/>
      <c r="F73" s="255" t="s">
        <v>17</v>
      </c>
      <c r="G73" s="256"/>
      <c r="H73" s="238">
        <f t="shared" ref="H73:H75" si="12">I73+J73+K73</f>
        <v>77713943</v>
      </c>
      <c r="I73" s="239">
        <v>77713943</v>
      </c>
      <c r="J73" s="160">
        <v>0</v>
      </c>
      <c r="K73" s="161">
        <v>0</v>
      </c>
      <c r="L73" s="44"/>
    </row>
    <row r="74" spans="1:12" s="5" customFormat="1" ht="30" customHeight="1" x14ac:dyDescent="0.25">
      <c r="A74" s="10">
        <v>68</v>
      </c>
      <c r="B74" s="12"/>
      <c r="C74" s="13">
        <v>2</v>
      </c>
      <c r="D74" s="32"/>
      <c r="E74" s="32"/>
      <c r="F74" s="263" t="s">
        <v>18</v>
      </c>
      <c r="G74" s="264"/>
      <c r="H74" s="238">
        <f t="shared" si="12"/>
        <v>12059842</v>
      </c>
      <c r="I74" s="238">
        <v>12059842</v>
      </c>
      <c r="J74" s="162">
        <v>0</v>
      </c>
      <c r="K74" s="168">
        <v>0</v>
      </c>
      <c r="L74" s="4"/>
    </row>
    <row r="75" spans="1:12" s="5" customFormat="1" x14ac:dyDescent="0.25">
      <c r="A75" s="10">
        <v>69</v>
      </c>
      <c r="B75" s="12"/>
      <c r="C75" s="13">
        <v>3</v>
      </c>
      <c r="D75" s="32"/>
      <c r="E75" s="32"/>
      <c r="F75" s="257" t="s">
        <v>19</v>
      </c>
      <c r="G75" s="258"/>
      <c r="H75" s="238">
        <f t="shared" si="12"/>
        <v>6527950</v>
      </c>
      <c r="I75" s="238">
        <v>6527950</v>
      </c>
      <c r="J75" s="162">
        <v>0</v>
      </c>
      <c r="K75" s="168">
        <v>0</v>
      </c>
      <c r="L75" s="4"/>
    </row>
    <row r="76" spans="1:12" s="5" customFormat="1" x14ac:dyDescent="0.25">
      <c r="A76" s="10">
        <v>70</v>
      </c>
      <c r="B76" s="15">
        <v>2</v>
      </c>
      <c r="C76" s="15"/>
      <c r="D76" s="33"/>
      <c r="E76" s="247" t="s">
        <v>33</v>
      </c>
      <c r="F76" s="259"/>
      <c r="G76" s="248"/>
      <c r="H76" s="238">
        <f>I76+J76+K76</f>
        <v>3009900</v>
      </c>
      <c r="I76" s="238">
        <f>SUM(I77:I79)</f>
        <v>3009900</v>
      </c>
      <c r="J76" s="162">
        <f>SUM(J77:J79)</f>
        <v>0</v>
      </c>
      <c r="K76" s="168">
        <f>SUM(K77:K79)</f>
        <v>0</v>
      </c>
      <c r="L76" s="4"/>
    </row>
    <row r="77" spans="1:12" s="5" customFormat="1" x14ac:dyDescent="0.25">
      <c r="A77" s="10">
        <v>71</v>
      </c>
      <c r="B77" s="14"/>
      <c r="C77" s="15">
        <v>1</v>
      </c>
      <c r="D77" s="34"/>
      <c r="E77" s="34"/>
      <c r="F77" s="247" t="s">
        <v>23</v>
      </c>
      <c r="G77" s="248"/>
      <c r="H77" s="238">
        <f>I77+J77+K77</f>
        <v>215900</v>
      </c>
      <c r="I77" s="238">
        <v>215900</v>
      </c>
      <c r="J77" s="162">
        <v>0</v>
      </c>
      <c r="K77" s="168">
        <v>0</v>
      </c>
      <c r="L77" s="4"/>
    </row>
    <row r="78" spans="1:12" s="5" customFormat="1" x14ac:dyDescent="0.25">
      <c r="A78" s="10">
        <v>72</v>
      </c>
      <c r="B78" s="14"/>
      <c r="C78" s="15">
        <v>2</v>
      </c>
      <c r="D78" s="34"/>
      <c r="E78" s="34"/>
      <c r="F78" s="247" t="s">
        <v>24</v>
      </c>
      <c r="G78" s="248"/>
      <c r="H78" s="238">
        <f>I78+J78+K78</f>
        <v>2794000</v>
      </c>
      <c r="I78" s="238">
        <v>2794000</v>
      </c>
      <c r="J78" s="162">
        <v>0</v>
      </c>
      <c r="K78" s="168">
        <v>0</v>
      </c>
      <c r="L78" s="4"/>
    </row>
    <row r="79" spans="1:12" s="5" customFormat="1" x14ac:dyDescent="0.25">
      <c r="A79" s="10">
        <v>73</v>
      </c>
      <c r="B79" s="14"/>
      <c r="C79" s="15">
        <v>3</v>
      </c>
      <c r="D79" s="34"/>
      <c r="E79" s="34"/>
      <c r="F79" s="247" t="s">
        <v>16</v>
      </c>
      <c r="G79" s="248"/>
      <c r="H79" s="238">
        <f t="shared" ref="H79" si="13">I79+J79+K79</f>
        <v>0</v>
      </c>
      <c r="I79" s="238">
        <v>0</v>
      </c>
      <c r="J79" s="162">
        <v>0</v>
      </c>
      <c r="K79" s="168">
        <v>0</v>
      </c>
      <c r="L79" s="4"/>
    </row>
    <row r="80" spans="1:12" s="5" customFormat="1" x14ac:dyDescent="0.25">
      <c r="A80" s="10">
        <v>74</v>
      </c>
      <c r="B80" s="14"/>
      <c r="C80" s="14"/>
      <c r="D80" s="34"/>
      <c r="E80" s="35" t="s">
        <v>59</v>
      </c>
      <c r="F80" s="34"/>
      <c r="G80" s="34"/>
      <c r="H80" s="240">
        <f t="shared" ref="H80:K80" si="14">H72+H76</f>
        <v>99311635</v>
      </c>
      <c r="I80" s="240">
        <f t="shared" si="14"/>
        <v>99311635</v>
      </c>
      <c r="J80" s="156">
        <f t="shared" si="14"/>
        <v>0</v>
      </c>
      <c r="K80" s="170">
        <f t="shared" si="14"/>
        <v>0</v>
      </c>
      <c r="L80" s="4"/>
    </row>
    <row r="81" spans="1:12" s="5" customFormat="1" ht="17.25" thickBot="1" x14ac:dyDescent="0.3">
      <c r="A81" s="10">
        <v>75</v>
      </c>
      <c r="B81" s="76"/>
      <c r="C81" s="76" t="s">
        <v>63</v>
      </c>
      <c r="D81" s="77"/>
      <c r="E81" s="77"/>
      <c r="F81" s="77"/>
      <c r="G81" s="77"/>
      <c r="H81" s="171">
        <f>I81+J81+K81</f>
        <v>20</v>
      </c>
      <c r="I81" s="171">
        <v>20</v>
      </c>
      <c r="J81" s="171">
        <v>0</v>
      </c>
      <c r="K81" s="172">
        <v>0</v>
      </c>
      <c r="L81" s="4"/>
    </row>
    <row r="82" spans="1:12" s="5" customFormat="1" x14ac:dyDescent="0.25">
      <c r="A82" s="10">
        <v>76</v>
      </c>
      <c r="B82" s="265" t="s">
        <v>15</v>
      </c>
      <c r="C82" s="266"/>
      <c r="D82" s="266"/>
      <c r="E82" s="266"/>
      <c r="F82" s="266"/>
      <c r="G82" s="266"/>
      <c r="H82" s="110"/>
      <c r="I82" s="110"/>
      <c r="J82" s="110"/>
      <c r="K82" s="110"/>
      <c r="L82" s="4"/>
    </row>
    <row r="83" spans="1:12" s="5" customFormat="1" x14ac:dyDescent="0.25">
      <c r="A83" s="10">
        <v>77</v>
      </c>
      <c r="B83" s="11">
        <v>1</v>
      </c>
      <c r="C83" s="11"/>
      <c r="D83" s="31"/>
      <c r="E83" s="260" t="s">
        <v>32</v>
      </c>
      <c r="F83" s="261"/>
      <c r="G83" s="262"/>
      <c r="H83" s="236">
        <f t="shared" ref="H83:K83" si="15">SUM(H84:H86)</f>
        <v>85130171</v>
      </c>
      <c r="I83" s="236">
        <f t="shared" si="15"/>
        <v>79909824</v>
      </c>
      <c r="J83" s="236">
        <f t="shared" si="15"/>
        <v>5220347</v>
      </c>
      <c r="K83" s="173">
        <f t="shared" si="15"/>
        <v>0</v>
      </c>
      <c r="L83" s="4"/>
    </row>
    <row r="84" spans="1:12" s="5" customFormat="1" x14ac:dyDescent="0.25">
      <c r="A84" s="10">
        <v>78</v>
      </c>
      <c r="B84" s="11"/>
      <c r="C84" s="11">
        <v>1</v>
      </c>
      <c r="D84" s="31"/>
      <c r="E84" s="31"/>
      <c r="F84" s="255" t="s">
        <v>17</v>
      </c>
      <c r="G84" s="256"/>
      <c r="H84" s="236">
        <f>I84+J84+K84</f>
        <v>30300134</v>
      </c>
      <c r="I84" s="236">
        <v>30300134</v>
      </c>
      <c r="J84" s="236">
        <v>0</v>
      </c>
      <c r="K84" s="173">
        <v>0</v>
      </c>
      <c r="L84" s="4"/>
    </row>
    <row r="85" spans="1:12" s="5" customFormat="1" ht="36.75" customHeight="1" x14ac:dyDescent="0.25">
      <c r="A85" s="10">
        <v>79</v>
      </c>
      <c r="B85" s="12"/>
      <c r="C85" s="13">
        <v>2</v>
      </c>
      <c r="D85" s="32"/>
      <c r="E85" s="32"/>
      <c r="F85" s="263" t="s">
        <v>18</v>
      </c>
      <c r="G85" s="264"/>
      <c r="H85" s="236">
        <f>I85+J85+K85</f>
        <v>4695544</v>
      </c>
      <c r="I85" s="236">
        <v>4695544</v>
      </c>
      <c r="J85" s="236">
        <v>0</v>
      </c>
      <c r="K85" s="173">
        <v>0</v>
      </c>
      <c r="L85" s="4"/>
    </row>
    <row r="86" spans="1:12" s="5" customFormat="1" x14ac:dyDescent="0.25">
      <c r="A86" s="10">
        <v>80</v>
      </c>
      <c r="B86" s="12"/>
      <c r="C86" s="13">
        <v>3</v>
      </c>
      <c r="D86" s="32"/>
      <c r="E86" s="32"/>
      <c r="F86" s="257" t="s">
        <v>19</v>
      </c>
      <c r="G86" s="258"/>
      <c r="H86" s="236">
        <f>I86+J86+K86</f>
        <v>50134493</v>
      </c>
      <c r="I86" s="236">
        <v>44914146</v>
      </c>
      <c r="J86" s="236">
        <v>5220347</v>
      </c>
      <c r="K86" s="173">
        <v>0</v>
      </c>
      <c r="L86" s="4"/>
    </row>
    <row r="87" spans="1:12" s="5" customFormat="1" x14ac:dyDescent="0.25">
      <c r="A87" s="10">
        <v>81</v>
      </c>
      <c r="B87" s="15">
        <v>2</v>
      </c>
      <c r="C87" s="15"/>
      <c r="D87" s="33"/>
      <c r="E87" s="247" t="s">
        <v>33</v>
      </c>
      <c r="F87" s="259"/>
      <c r="G87" s="248"/>
      <c r="H87" s="236">
        <f t="shared" ref="H87:K87" si="16">SUM(H88:H90)</f>
        <v>0</v>
      </c>
      <c r="I87" s="236">
        <f t="shared" si="16"/>
        <v>0</v>
      </c>
      <c r="J87" s="236">
        <f t="shared" si="16"/>
        <v>0</v>
      </c>
      <c r="K87" s="173">
        <f t="shared" si="16"/>
        <v>0</v>
      </c>
      <c r="L87" s="4"/>
    </row>
    <row r="88" spans="1:12" s="5" customFormat="1" x14ac:dyDescent="0.25">
      <c r="A88" s="10">
        <v>82</v>
      </c>
      <c r="B88" s="14"/>
      <c r="C88" s="15">
        <v>1</v>
      </c>
      <c r="D88" s="34"/>
      <c r="E88" s="34"/>
      <c r="F88" s="247" t="s">
        <v>23</v>
      </c>
      <c r="G88" s="248"/>
      <c r="H88" s="236">
        <f>I88+J88+K88</f>
        <v>0</v>
      </c>
      <c r="I88" s="236">
        <v>0</v>
      </c>
      <c r="J88" s="236">
        <v>0</v>
      </c>
      <c r="K88" s="173">
        <v>0</v>
      </c>
      <c r="L88" s="4"/>
    </row>
    <row r="89" spans="1:12" s="5" customFormat="1" x14ac:dyDescent="0.25">
      <c r="A89" s="10">
        <v>83</v>
      </c>
      <c r="B89" s="14"/>
      <c r="C89" s="15">
        <v>2</v>
      </c>
      <c r="D89" s="34"/>
      <c r="E89" s="34"/>
      <c r="F89" s="247" t="s">
        <v>24</v>
      </c>
      <c r="G89" s="248"/>
      <c r="H89" s="236">
        <v>0</v>
      </c>
      <c r="I89" s="236">
        <v>0</v>
      </c>
      <c r="J89" s="236">
        <v>0</v>
      </c>
      <c r="K89" s="173">
        <v>0</v>
      </c>
      <c r="L89" s="4"/>
    </row>
    <row r="90" spans="1:12" s="5" customFormat="1" x14ac:dyDescent="0.25">
      <c r="A90" s="10">
        <v>84</v>
      </c>
      <c r="B90" s="14"/>
      <c r="C90" s="15">
        <v>3</v>
      </c>
      <c r="D90" s="34"/>
      <c r="E90" s="34"/>
      <c r="F90" s="247" t="s">
        <v>16</v>
      </c>
      <c r="G90" s="248"/>
      <c r="H90" s="236">
        <v>0</v>
      </c>
      <c r="I90" s="236">
        <v>0</v>
      </c>
      <c r="J90" s="236">
        <v>0</v>
      </c>
      <c r="K90" s="173">
        <v>0</v>
      </c>
      <c r="L90" s="4"/>
    </row>
    <row r="91" spans="1:12" s="5" customFormat="1" x14ac:dyDescent="0.25">
      <c r="A91" s="10">
        <v>85</v>
      </c>
      <c r="B91" s="14"/>
      <c r="C91" s="14"/>
      <c r="D91" s="34"/>
      <c r="E91" s="35" t="s">
        <v>59</v>
      </c>
      <c r="F91" s="34"/>
      <c r="G91" s="34"/>
      <c r="H91" s="237">
        <f t="shared" ref="H91:K91" si="17">SUM(H83+H87)</f>
        <v>85130171</v>
      </c>
      <c r="I91" s="237">
        <f t="shared" si="17"/>
        <v>79909824</v>
      </c>
      <c r="J91" s="237">
        <f t="shared" si="17"/>
        <v>5220347</v>
      </c>
      <c r="K91" s="175">
        <f t="shared" si="17"/>
        <v>0</v>
      </c>
      <c r="L91" s="4"/>
    </row>
    <row r="92" spans="1:12" s="5" customFormat="1" x14ac:dyDescent="0.25">
      <c r="A92" s="10">
        <v>86</v>
      </c>
      <c r="B92" s="109"/>
      <c r="C92" s="249" t="s">
        <v>63</v>
      </c>
      <c r="D92" s="250"/>
      <c r="E92" s="250"/>
      <c r="F92" s="250"/>
      <c r="G92" s="251"/>
      <c r="H92" s="176">
        <f>I92+J92+K92</f>
        <v>6</v>
      </c>
      <c r="I92" s="176">
        <v>6</v>
      </c>
      <c r="J92" s="177">
        <v>0</v>
      </c>
      <c r="K92" s="178">
        <v>0</v>
      </c>
      <c r="L92" s="4"/>
    </row>
    <row r="93" spans="1:12" s="5" customFormat="1" ht="18" customHeight="1" thickBot="1" x14ac:dyDescent="0.3">
      <c r="A93" s="10">
        <v>87</v>
      </c>
      <c r="B93" s="78"/>
      <c r="C93" s="76" t="s">
        <v>74</v>
      </c>
      <c r="D93" s="77"/>
      <c r="E93" s="77"/>
      <c r="F93" s="77"/>
      <c r="G93" s="77"/>
      <c r="H93" s="179">
        <f>I93+J93+K93</f>
        <v>4</v>
      </c>
      <c r="I93" s="180">
        <v>4</v>
      </c>
      <c r="J93" s="181">
        <v>0</v>
      </c>
      <c r="K93" s="182">
        <v>0</v>
      </c>
      <c r="L93" s="4"/>
    </row>
    <row r="94" spans="1:12" s="5" customFormat="1" hidden="1" x14ac:dyDescent="0.25">
      <c r="A94" s="10">
        <v>84</v>
      </c>
      <c r="B94" s="21"/>
      <c r="C94" s="21"/>
      <c r="D94" s="21"/>
      <c r="E94" s="21"/>
      <c r="F94" s="21"/>
      <c r="G94" s="21"/>
      <c r="H94" s="183"/>
      <c r="I94" s="183"/>
      <c r="J94" s="183"/>
      <c r="K94" s="184"/>
      <c r="L94" s="4"/>
    </row>
    <row r="95" spans="1:12" s="5" customFormat="1" hidden="1" x14ac:dyDescent="0.25">
      <c r="A95" s="10">
        <v>85</v>
      </c>
      <c r="B95" s="21"/>
      <c r="C95" s="21"/>
      <c r="D95" s="21"/>
      <c r="E95" s="21"/>
      <c r="F95" s="21"/>
      <c r="G95" s="21"/>
      <c r="H95" s="183"/>
      <c r="I95" s="183"/>
      <c r="J95" s="183"/>
      <c r="K95" s="184"/>
      <c r="L95" s="4"/>
    </row>
    <row r="96" spans="1:12" s="5" customFormat="1" hidden="1" x14ac:dyDescent="0.25">
      <c r="A96" s="10">
        <v>86</v>
      </c>
      <c r="B96" s="21"/>
      <c r="C96" s="21"/>
      <c r="D96" s="21"/>
      <c r="E96" s="21"/>
      <c r="F96" s="21"/>
      <c r="G96" s="21"/>
      <c r="H96" s="183"/>
      <c r="I96" s="183"/>
      <c r="J96" s="183"/>
      <c r="K96" s="184"/>
      <c r="L96" s="4"/>
    </row>
    <row r="97" spans="1:12" s="5" customFormat="1" hidden="1" x14ac:dyDescent="0.25">
      <c r="A97" s="10">
        <v>87</v>
      </c>
      <c r="B97" s="79" t="s">
        <v>64</v>
      </c>
      <c r="C97" s="80"/>
      <c r="D97" s="81"/>
      <c r="E97" s="81"/>
      <c r="F97" s="81"/>
      <c r="G97" s="82"/>
      <c r="H97" s="185"/>
      <c r="I97" s="185"/>
      <c r="J97" s="185"/>
      <c r="K97" s="186"/>
      <c r="L97" s="4"/>
    </row>
    <row r="98" spans="1:12" s="5" customFormat="1" x14ac:dyDescent="0.25">
      <c r="A98" s="10">
        <v>88</v>
      </c>
      <c r="B98" s="112">
        <v>1</v>
      </c>
      <c r="C98" s="112"/>
      <c r="D98" s="113"/>
      <c r="E98" s="252" t="s">
        <v>32</v>
      </c>
      <c r="F98" s="253"/>
      <c r="G98" s="254"/>
      <c r="H98" s="174">
        <f t="shared" ref="H98:J98" si="18">SUM(H8+H54+H63+H72+H83)</f>
        <v>769321004</v>
      </c>
      <c r="I98" s="174">
        <f t="shared" si="18"/>
        <v>746667452</v>
      </c>
      <c r="J98" s="174">
        <f t="shared" si="18"/>
        <v>22653552</v>
      </c>
      <c r="K98" s="187">
        <f>SUM(K8+K54+K63+K72)</f>
        <v>0</v>
      </c>
      <c r="L98" s="4"/>
    </row>
    <row r="99" spans="1:12" s="5" customFormat="1" x14ac:dyDescent="0.25">
      <c r="A99" s="10">
        <v>89</v>
      </c>
      <c r="B99" s="22"/>
      <c r="C99" s="11">
        <v>1</v>
      </c>
      <c r="D99" s="31"/>
      <c r="E99" s="31"/>
      <c r="F99" s="255" t="s">
        <v>17</v>
      </c>
      <c r="G99" s="256"/>
      <c r="H99" s="160">
        <f t="shared" ref="H99:J99" si="19">SUM(H9+H55+H64+H73+H84)</f>
        <v>243751327</v>
      </c>
      <c r="I99" s="160">
        <f t="shared" si="19"/>
        <v>243093127</v>
      </c>
      <c r="J99" s="160">
        <f t="shared" si="19"/>
        <v>658200</v>
      </c>
      <c r="K99" s="161">
        <f>SUM(K9+K55+K64+K73)</f>
        <v>0</v>
      </c>
      <c r="L99" s="16"/>
    </row>
    <row r="100" spans="1:12" s="9" customFormat="1" x14ac:dyDescent="0.25">
      <c r="A100" s="10">
        <v>90</v>
      </c>
      <c r="B100" s="23"/>
      <c r="C100" s="13">
        <v>2</v>
      </c>
      <c r="D100" s="32"/>
      <c r="E100" s="32"/>
      <c r="F100" s="257" t="s">
        <v>18</v>
      </c>
      <c r="G100" s="258"/>
      <c r="H100" s="160">
        <f t="shared" ref="H100:J100" si="20">SUM(H10+H56+H65+H74+H85)</f>
        <v>37104550</v>
      </c>
      <c r="I100" s="160">
        <f t="shared" si="20"/>
        <v>37002619</v>
      </c>
      <c r="J100" s="160">
        <f t="shared" si="20"/>
        <v>101931</v>
      </c>
      <c r="K100" s="161">
        <f>SUM(K10+K56+K64+K74)</f>
        <v>0</v>
      </c>
      <c r="L100" s="74"/>
    </row>
    <row r="101" spans="1:12" s="5" customFormat="1" x14ac:dyDescent="0.25">
      <c r="A101" s="10">
        <v>91</v>
      </c>
      <c r="B101" s="14"/>
      <c r="C101" s="13">
        <v>3</v>
      </c>
      <c r="D101" s="32"/>
      <c r="E101" s="32"/>
      <c r="F101" s="257" t="s">
        <v>19</v>
      </c>
      <c r="G101" s="258"/>
      <c r="H101" s="188">
        <f t="shared" ref="H101:J101" si="21">SUM(H11+H57+H66+H75+H86)</f>
        <v>165153035</v>
      </c>
      <c r="I101" s="188">
        <f t="shared" si="21"/>
        <v>151375163</v>
      </c>
      <c r="J101" s="188">
        <f t="shared" si="21"/>
        <v>13777872</v>
      </c>
      <c r="K101" s="189">
        <f>SUM(K11+K57+K66+K75)</f>
        <v>0</v>
      </c>
      <c r="L101" s="4"/>
    </row>
    <row r="102" spans="1:12" s="5" customFormat="1" x14ac:dyDescent="0.25">
      <c r="A102" s="10">
        <v>92</v>
      </c>
      <c r="B102" s="14"/>
      <c r="C102" s="13">
        <v>4</v>
      </c>
      <c r="D102" s="32"/>
      <c r="E102" s="32"/>
      <c r="F102" s="257" t="s">
        <v>20</v>
      </c>
      <c r="G102" s="258"/>
      <c r="H102" s="188">
        <f>H12</f>
        <v>8550000</v>
      </c>
      <c r="I102" s="188">
        <f>I12</f>
        <v>8550000</v>
      </c>
      <c r="J102" s="188">
        <f>J12</f>
        <v>0</v>
      </c>
      <c r="K102" s="189" t="s">
        <v>12</v>
      </c>
      <c r="L102" s="4"/>
    </row>
    <row r="103" spans="1:12" s="5" customFormat="1" x14ac:dyDescent="0.25">
      <c r="A103" s="10">
        <v>93</v>
      </c>
      <c r="B103" s="14"/>
      <c r="C103" s="15">
        <v>5</v>
      </c>
      <c r="D103" s="34"/>
      <c r="E103" s="34"/>
      <c r="F103" s="247" t="s">
        <v>21</v>
      </c>
      <c r="G103" s="248"/>
      <c r="H103" s="188">
        <f t="shared" ref="H103:K103" si="22">SUM(H17)</f>
        <v>63052341</v>
      </c>
      <c r="I103" s="188">
        <f t="shared" si="22"/>
        <v>55173857</v>
      </c>
      <c r="J103" s="188">
        <f t="shared" si="22"/>
        <v>7878484</v>
      </c>
      <c r="K103" s="189">
        <f t="shared" si="22"/>
        <v>0</v>
      </c>
      <c r="L103" s="4"/>
    </row>
    <row r="104" spans="1:12" s="5" customFormat="1" x14ac:dyDescent="0.25">
      <c r="A104" s="10">
        <v>94</v>
      </c>
      <c r="B104" s="14"/>
      <c r="C104" s="11">
        <v>6</v>
      </c>
      <c r="D104" s="31"/>
      <c r="E104" s="31"/>
      <c r="F104" s="31" t="s">
        <v>22</v>
      </c>
      <c r="G104" s="31"/>
      <c r="H104" s="190">
        <f t="shared" ref="H104:K104" si="23">H26</f>
        <v>251709751</v>
      </c>
      <c r="I104" s="190">
        <f t="shared" si="23"/>
        <v>251472686</v>
      </c>
      <c r="J104" s="190">
        <f t="shared" si="23"/>
        <v>237065</v>
      </c>
      <c r="K104" s="191">
        <f t="shared" si="23"/>
        <v>0</v>
      </c>
      <c r="L104" s="4"/>
    </row>
    <row r="105" spans="1:12" s="5" customFormat="1" x14ac:dyDescent="0.25">
      <c r="A105" s="10">
        <v>95</v>
      </c>
      <c r="B105" s="114">
        <v>2</v>
      </c>
      <c r="C105" s="114"/>
      <c r="D105" s="115"/>
      <c r="E105" s="244" t="s">
        <v>33</v>
      </c>
      <c r="F105" s="245"/>
      <c r="G105" s="246"/>
      <c r="H105" s="192">
        <f t="shared" ref="H105:K105" si="24">H31+H76+H87+H67+H58</f>
        <v>317617162</v>
      </c>
      <c r="I105" s="192">
        <f t="shared" si="24"/>
        <v>311217162</v>
      </c>
      <c r="J105" s="192">
        <f t="shared" si="24"/>
        <v>6400000</v>
      </c>
      <c r="K105" s="193">
        <f t="shared" si="24"/>
        <v>0</v>
      </c>
      <c r="L105" s="4"/>
    </row>
    <row r="106" spans="1:12" s="5" customFormat="1" x14ac:dyDescent="0.25">
      <c r="A106" s="10">
        <v>96</v>
      </c>
      <c r="B106" s="14"/>
      <c r="C106" s="15">
        <v>1</v>
      </c>
      <c r="D106" s="34"/>
      <c r="E106" s="34"/>
      <c r="F106" s="247" t="s">
        <v>23</v>
      </c>
      <c r="G106" s="248"/>
      <c r="H106" s="188">
        <f t="shared" ref="H106:K106" si="25">H32+H77+H88+H59+H68</f>
        <v>81447420</v>
      </c>
      <c r="I106" s="188">
        <f t="shared" si="25"/>
        <v>81447420</v>
      </c>
      <c r="J106" s="188">
        <f t="shared" si="25"/>
        <v>0</v>
      </c>
      <c r="K106" s="188">
        <f t="shared" si="25"/>
        <v>0</v>
      </c>
      <c r="L106" s="16"/>
    </row>
    <row r="107" spans="1:12" s="5" customFormat="1" x14ac:dyDescent="0.25">
      <c r="A107" s="10">
        <v>97</v>
      </c>
      <c r="B107" s="14"/>
      <c r="C107" s="15">
        <v>2</v>
      </c>
      <c r="D107" s="34"/>
      <c r="E107" s="34"/>
      <c r="F107" s="247" t="s">
        <v>24</v>
      </c>
      <c r="G107" s="248"/>
      <c r="H107" s="188">
        <f>H33+H78+H89</f>
        <v>204769742</v>
      </c>
      <c r="I107" s="188">
        <f>I33+I78+I89</f>
        <v>204769742</v>
      </c>
      <c r="J107" s="188">
        <f>J33+J78+J89</f>
        <v>0</v>
      </c>
      <c r="K107" s="189">
        <f t="shared" ref="K107" si="26">K33</f>
        <v>0</v>
      </c>
      <c r="L107" s="16"/>
    </row>
    <row r="108" spans="1:12" s="5" customFormat="1" x14ac:dyDescent="0.25">
      <c r="A108" s="10">
        <v>98</v>
      </c>
      <c r="B108" s="14"/>
      <c r="C108" s="15">
        <v>3</v>
      </c>
      <c r="D108" s="34"/>
      <c r="E108" s="34"/>
      <c r="F108" s="247" t="s">
        <v>16</v>
      </c>
      <c r="G108" s="248"/>
      <c r="H108" s="188">
        <f t="shared" ref="H108" si="27">H34</f>
        <v>7400000</v>
      </c>
      <c r="I108" s="188">
        <f>I34</f>
        <v>1000000</v>
      </c>
      <c r="J108" s="188">
        <f>J34</f>
        <v>6400000</v>
      </c>
      <c r="K108" s="189">
        <f t="shared" ref="K108" si="28">K34</f>
        <v>0</v>
      </c>
      <c r="L108" s="19"/>
    </row>
    <row r="109" spans="1:12" s="5" customFormat="1" x14ac:dyDescent="0.25">
      <c r="A109" s="10">
        <v>99</v>
      </c>
      <c r="B109" s="14"/>
      <c r="C109" s="11">
        <v>4</v>
      </c>
      <c r="D109" s="31"/>
      <c r="E109" s="31"/>
      <c r="F109" s="31" t="s">
        <v>22</v>
      </c>
      <c r="G109" s="31"/>
      <c r="H109" s="188">
        <f t="shared" ref="H109:K109" si="29">H44</f>
        <v>24000000</v>
      </c>
      <c r="I109" s="188">
        <f t="shared" si="29"/>
        <v>24000000</v>
      </c>
      <c r="J109" s="188">
        <f t="shared" si="29"/>
        <v>0</v>
      </c>
      <c r="K109" s="189">
        <f t="shared" si="29"/>
        <v>0</v>
      </c>
      <c r="L109" s="4"/>
    </row>
    <row r="110" spans="1:12" s="5" customFormat="1" x14ac:dyDescent="0.25">
      <c r="A110" s="10">
        <v>100</v>
      </c>
      <c r="B110" s="14"/>
      <c r="C110" s="14"/>
      <c r="D110" s="34"/>
      <c r="E110" s="35" t="s">
        <v>13</v>
      </c>
      <c r="F110" s="2"/>
      <c r="G110" s="2"/>
      <c r="H110" s="194">
        <f t="shared" ref="H110:K110" si="30">SUM(H98+H105)</f>
        <v>1086938166</v>
      </c>
      <c r="I110" s="194">
        <f t="shared" si="30"/>
        <v>1057884614</v>
      </c>
      <c r="J110" s="194">
        <f t="shared" si="30"/>
        <v>29053552</v>
      </c>
      <c r="K110" s="195">
        <f t="shared" si="30"/>
        <v>0</v>
      </c>
      <c r="L110" s="4"/>
    </row>
    <row r="111" spans="1:12" s="5" customFormat="1" x14ac:dyDescent="0.25">
      <c r="A111" s="10">
        <v>101</v>
      </c>
      <c r="B111" s="24" t="s">
        <v>65</v>
      </c>
      <c r="C111" s="25"/>
      <c r="D111" s="36"/>
      <c r="E111" s="36"/>
      <c r="F111" s="37"/>
      <c r="G111" s="1"/>
      <c r="H111" s="196"/>
      <c r="I111" s="196"/>
      <c r="J111" s="196"/>
      <c r="K111" s="197"/>
      <c r="L111" s="4"/>
    </row>
    <row r="112" spans="1:12" s="5" customFormat="1" x14ac:dyDescent="0.25">
      <c r="A112" s="10">
        <v>102</v>
      </c>
      <c r="B112" s="14"/>
      <c r="C112" s="14"/>
      <c r="D112" s="34"/>
      <c r="E112" s="38" t="s">
        <v>1</v>
      </c>
      <c r="F112" s="3"/>
      <c r="G112" s="3"/>
      <c r="H112" s="198">
        <f t="shared" ref="H112:K112" si="31">H48</f>
        <v>810649071</v>
      </c>
      <c r="I112" s="198">
        <f t="shared" si="31"/>
        <v>786815866</v>
      </c>
      <c r="J112" s="198">
        <f t="shared" si="31"/>
        <v>23833205</v>
      </c>
      <c r="K112" s="199">
        <f t="shared" si="31"/>
        <v>0</v>
      </c>
      <c r="L112" s="4"/>
    </row>
    <row r="113" spans="1:12" s="5" customFormat="1" x14ac:dyDescent="0.25">
      <c r="A113" s="10">
        <v>103</v>
      </c>
      <c r="B113" s="14"/>
      <c r="C113" s="11"/>
      <c r="D113" s="38"/>
      <c r="E113" s="38" t="s">
        <v>34</v>
      </c>
      <c r="F113" s="38"/>
      <c r="G113" s="38"/>
      <c r="H113" s="200">
        <f t="shared" ref="H113:K113" si="32">H60</f>
        <v>66195157</v>
      </c>
      <c r="I113" s="200">
        <f t="shared" si="32"/>
        <v>66195157</v>
      </c>
      <c r="J113" s="200">
        <f t="shared" si="32"/>
        <v>0</v>
      </c>
      <c r="K113" s="201">
        <f t="shared" si="32"/>
        <v>0</v>
      </c>
      <c r="L113" s="87"/>
    </row>
    <row r="114" spans="1:12" s="5" customFormat="1" x14ac:dyDescent="0.25">
      <c r="A114" s="10">
        <v>104</v>
      </c>
      <c r="B114" s="14"/>
      <c r="C114" s="14"/>
      <c r="D114" s="34"/>
      <c r="E114" s="38" t="s">
        <v>79</v>
      </c>
      <c r="F114" s="38"/>
      <c r="G114" s="38"/>
      <c r="H114" s="200">
        <f t="shared" ref="H114:K114" si="33">H69</f>
        <v>25652132</v>
      </c>
      <c r="I114" s="200">
        <f t="shared" si="33"/>
        <v>25652132</v>
      </c>
      <c r="J114" s="200">
        <f t="shared" si="33"/>
        <v>0</v>
      </c>
      <c r="K114" s="201">
        <f t="shared" si="33"/>
        <v>0</v>
      </c>
      <c r="L114" s="4"/>
    </row>
    <row r="115" spans="1:12" s="5" customFormat="1" x14ac:dyDescent="0.25">
      <c r="A115" s="10">
        <v>105</v>
      </c>
      <c r="B115" s="14"/>
      <c r="C115" s="14"/>
      <c r="D115" s="34"/>
      <c r="E115" s="39" t="s">
        <v>14</v>
      </c>
      <c r="F115" s="20"/>
      <c r="G115" s="34"/>
      <c r="H115" s="202">
        <f t="shared" ref="H115:K115" si="34">H80</f>
        <v>99311635</v>
      </c>
      <c r="I115" s="202">
        <f t="shared" si="34"/>
        <v>99311635</v>
      </c>
      <c r="J115" s="202">
        <f t="shared" si="34"/>
        <v>0</v>
      </c>
      <c r="K115" s="203">
        <f t="shared" si="34"/>
        <v>0</v>
      </c>
      <c r="L115" s="4"/>
    </row>
    <row r="116" spans="1:12" s="5" customFormat="1" x14ac:dyDescent="0.25">
      <c r="A116" s="10">
        <v>106</v>
      </c>
      <c r="B116" s="14"/>
      <c r="C116" s="14"/>
      <c r="D116" s="34"/>
      <c r="E116" s="30" t="s">
        <v>15</v>
      </c>
      <c r="F116" s="21"/>
      <c r="G116" s="21"/>
      <c r="H116" s="202">
        <f>H91</f>
        <v>85130171</v>
      </c>
      <c r="I116" s="202">
        <f>I91</f>
        <v>79909824</v>
      </c>
      <c r="J116" s="202">
        <f>J91</f>
        <v>5220347</v>
      </c>
      <c r="K116" s="203">
        <v>0</v>
      </c>
      <c r="L116" s="4"/>
    </row>
    <row r="117" spans="1:12" s="5" customFormat="1" x14ac:dyDescent="0.25">
      <c r="A117" s="10">
        <v>107</v>
      </c>
      <c r="B117" s="14"/>
      <c r="C117" s="14"/>
      <c r="D117" s="34"/>
      <c r="E117" s="40" t="s">
        <v>13</v>
      </c>
      <c r="F117" s="40"/>
      <c r="G117" s="40"/>
      <c r="H117" s="156">
        <f>SUM(H112:H116)</f>
        <v>1086938166</v>
      </c>
      <c r="I117" s="156">
        <f>SUM(I112:I116)</f>
        <v>1057884614</v>
      </c>
      <c r="J117" s="156">
        <f>SUM(J112:J116)</f>
        <v>29053552</v>
      </c>
      <c r="K117" s="170">
        <f>SUM(K112:K115)</f>
        <v>0</v>
      </c>
      <c r="L117" s="4"/>
    </row>
    <row r="118" spans="1:12" s="5" customFormat="1" x14ac:dyDescent="0.25">
      <c r="A118" s="10">
        <v>108</v>
      </c>
      <c r="B118" s="14"/>
      <c r="C118" s="14"/>
      <c r="D118" s="34"/>
      <c r="E118" s="41" t="s">
        <v>35</v>
      </c>
      <c r="F118" s="41"/>
      <c r="G118" s="41"/>
      <c r="H118" s="202">
        <f>I118+J118+K118</f>
        <v>241448003</v>
      </c>
      <c r="I118" s="202">
        <f>I29</f>
        <v>241210938</v>
      </c>
      <c r="J118" s="202">
        <f>J29</f>
        <v>237065</v>
      </c>
      <c r="K118" s="203">
        <f>K29</f>
        <v>0</v>
      </c>
      <c r="L118" s="4"/>
    </row>
    <row r="119" spans="1:12" s="5" customFormat="1" ht="17.25" thickBot="1" x14ac:dyDescent="0.3">
      <c r="A119" s="10">
        <v>109</v>
      </c>
      <c r="B119" s="26"/>
      <c r="C119" s="27"/>
      <c r="D119" s="27"/>
      <c r="E119" s="42" t="s">
        <v>66</v>
      </c>
      <c r="F119" s="27"/>
      <c r="G119" s="27"/>
      <c r="H119" s="204">
        <f>I119+J119+K119</f>
        <v>845490163</v>
      </c>
      <c r="I119" s="205">
        <f>I117-I118</f>
        <v>816673676</v>
      </c>
      <c r="J119" s="205">
        <f>J117-J118</f>
        <v>28816487</v>
      </c>
      <c r="K119" s="206">
        <f>K117-K118</f>
        <v>0</v>
      </c>
      <c r="L119" s="85"/>
    </row>
    <row r="120" spans="1:12" s="5" customFormat="1" ht="17.25" thickTop="1" x14ac:dyDescent="0.25">
      <c r="A120" s="10">
        <v>110</v>
      </c>
      <c r="B120" s="21"/>
      <c r="C120" s="21"/>
      <c r="D120" s="21"/>
      <c r="E120" s="43" t="s">
        <v>67</v>
      </c>
      <c r="F120" s="43"/>
      <c r="G120" s="43"/>
      <c r="H120" s="207">
        <f t="shared" ref="H120:K120" si="35">H121+H122+H123+H124+H125</f>
        <v>77</v>
      </c>
      <c r="I120" s="208">
        <f t="shared" si="35"/>
        <v>76</v>
      </c>
      <c r="J120" s="207">
        <f t="shared" si="35"/>
        <v>1</v>
      </c>
      <c r="K120" s="207">
        <f t="shared" si="35"/>
        <v>0</v>
      </c>
      <c r="L120" s="89"/>
    </row>
    <row r="121" spans="1:12" s="5" customFormat="1" x14ac:dyDescent="0.25">
      <c r="A121" s="10">
        <v>111</v>
      </c>
      <c r="B121" s="21"/>
      <c r="C121" s="21"/>
      <c r="D121" s="21"/>
      <c r="E121" s="21"/>
      <c r="F121" s="90" t="s">
        <v>68</v>
      </c>
      <c r="G121" s="90"/>
      <c r="H121" s="209">
        <f>I121+J121+K121</f>
        <v>11</v>
      </c>
      <c r="I121" s="209">
        <f>I61</f>
        <v>11</v>
      </c>
      <c r="J121" s="209">
        <f>J61</f>
        <v>0</v>
      </c>
      <c r="K121" s="209">
        <f>K61</f>
        <v>0</v>
      </c>
      <c r="L121" s="4"/>
    </row>
    <row r="122" spans="1:12" s="5" customFormat="1" x14ac:dyDescent="0.25">
      <c r="A122" s="10">
        <v>112</v>
      </c>
      <c r="B122" s="21"/>
      <c r="C122" s="21"/>
      <c r="D122" s="21"/>
      <c r="E122" s="91"/>
      <c r="F122" s="34" t="s">
        <v>69</v>
      </c>
      <c r="G122" s="34"/>
      <c r="H122" s="210">
        <f>I122+J122+K122</f>
        <v>34</v>
      </c>
      <c r="I122" s="211">
        <f>I50+I70+I81+I92</f>
        <v>34</v>
      </c>
      <c r="J122" s="211">
        <f>J50+J70+J81+J92</f>
        <v>0</v>
      </c>
      <c r="K122" s="211">
        <f>K50+K70+K81+K92</f>
        <v>0</v>
      </c>
      <c r="L122" s="4"/>
    </row>
    <row r="123" spans="1:12" s="5" customFormat="1" x14ac:dyDescent="0.25">
      <c r="A123" s="10">
        <v>113</v>
      </c>
      <c r="B123" s="62"/>
      <c r="C123" s="62"/>
      <c r="D123" s="62"/>
      <c r="E123" s="62"/>
      <c r="F123" s="63" t="s">
        <v>70</v>
      </c>
      <c r="G123" s="63"/>
      <c r="H123" s="209">
        <f t="shared" ref="H123:H125" si="36">I123+J123+K123</f>
        <v>14</v>
      </c>
      <c r="I123" s="157">
        <f>I51+I93</f>
        <v>13</v>
      </c>
      <c r="J123" s="157">
        <f>J51+J93</f>
        <v>1</v>
      </c>
      <c r="K123" s="157">
        <f>K51+K93</f>
        <v>0</v>
      </c>
      <c r="L123" s="4"/>
    </row>
    <row r="124" spans="1:12" s="5" customFormat="1" x14ac:dyDescent="0.25">
      <c r="A124" s="10">
        <v>114</v>
      </c>
      <c r="B124" s="62"/>
      <c r="C124" s="62"/>
      <c r="D124" s="62"/>
      <c r="E124" s="62"/>
      <c r="F124" s="277" t="s">
        <v>71</v>
      </c>
      <c r="G124" s="278"/>
      <c r="H124" s="209">
        <f t="shared" si="36"/>
        <v>1</v>
      </c>
      <c r="I124" s="157">
        <f>I49</f>
        <v>1</v>
      </c>
      <c r="J124" s="157">
        <f>J49</f>
        <v>0</v>
      </c>
      <c r="K124" s="157">
        <f>K49</f>
        <v>0</v>
      </c>
      <c r="L124" s="4"/>
    </row>
    <row r="125" spans="1:12" s="5" customFormat="1" x14ac:dyDescent="0.25">
      <c r="A125" s="10">
        <v>115</v>
      </c>
      <c r="B125" s="92"/>
      <c r="C125" s="92"/>
      <c r="D125" s="92"/>
      <c r="E125" s="92"/>
      <c r="F125" s="63" t="s">
        <v>62</v>
      </c>
      <c r="G125" s="63"/>
      <c r="H125" s="157">
        <f t="shared" si="36"/>
        <v>17</v>
      </c>
      <c r="I125" s="157">
        <f>I52</f>
        <v>17</v>
      </c>
      <c r="J125" s="157">
        <f>J52</f>
        <v>0</v>
      </c>
      <c r="K125" s="157">
        <f>K52</f>
        <v>0</v>
      </c>
      <c r="L125" s="85"/>
    </row>
    <row r="126" spans="1:12" s="5" customFormat="1" x14ac:dyDescent="0.25">
      <c r="A126" s="56"/>
      <c r="B126" s="92"/>
      <c r="C126" s="92"/>
      <c r="D126" s="92"/>
      <c r="E126" s="92"/>
      <c r="F126" s="92"/>
      <c r="G126" s="92"/>
      <c r="H126" s="212"/>
      <c r="I126" s="213"/>
      <c r="J126" s="214"/>
      <c r="K126" s="214"/>
      <c r="L126" s="85"/>
    </row>
    <row r="127" spans="1:12" s="5" customFormat="1" x14ac:dyDescent="0.25">
      <c r="A127" s="56"/>
      <c r="B127" s="28"/>
      <c r="C127" s="83"/>
      <c r="D127" s="28"/>
      <c r="E127" s="28"/>
      <c r="F127" s="28"/>
      <c r="G127" s="28"/>
      <c r="H127" s="215"/>
      <c r="I127" s="215"/>
      <c r="J127" s="216"/>
      <c r="K127" s="216"/>
      <c r="L127" s="19"/>
    </row>
    <row r="128" spans="1:12" s="5" customFormat="1" x14ac:dyDescent="0.25">
      <c r="A128" s="56"/>
      <c r="B128" s="21"/>
      <c r="C128" s="21"/>
      <c r="D128" s="21"/>
      <c r="E128" s="21"/>
      <c r="F128" s="21"/>
      <c r="G128" s="21"/>
      <c r="H128" s="217"/>
      <c r="I128" s="218"/>
      <c r="J128" s="218"/>
      <c r="K128" s="218"/>
      <c r="L128" s="4"/>
    </row>
    <row r="129" spans="1:12" s="5" customFormat="1" x14ac:dyDescent="0.25">
      <c r="A129" s="56"/>
      <c r="B129" s="21"/>
      <c r="C129" s="21"/>
      <c r="D129" s="21"/>
      <c r="E129" s="21"/>
      <c r="F129" s="21"/>
      <c r="G129" s="21"/>
      <c r="H129" s="217"/>
      <c r="I129" s="218"/>
      <c r="J129" s="218"/>
      <c r="K129" s="218"/>
      <c r="L129" s="4"/>
    </row>
    <row r="130" spans="1:12" s="5" customFormat="1" x14ac:dyDescent="0.25">
      <c r="A130" s="56"/>
      <c r="B130" s="21"/>
      <c r="C130" s="21"/>
      <c r="D130" s="21"/>
      <c r="E130" s="21"/>
      <c r="F130" s="21"/>
      <c r="G130" s="21"/>
      <c r="H130" s="217"/>
      <c r="I130" s="218"/>
      <c r="J130" s="218"/>
      <c r="K130" s="218"/>
      <c r="L130" s="4"/>
    </row>
    <row r="131" spans="1:12" s="5" customFormat="1" x14ac:dyDescent="0.25">
      <c r="A131" s="56"/>
      <c r="B131" s="21"/>
      <c r="C131" s="21"/>
      <c r="D131" s="21"/>
      <c r="E131" s="21"/>
      <c r="F131" s="21"/>
      <c r="G131" s="21"/>
      <c r="H131" s="217"/>
      <c r="I131" s="218"/>
      <c r="J131" s="218"/>
      <c r="K131" s="218"/>
      <c r="L131" s="4"/>
    </row>
    <row r="132" spans="1:12" s="5" customFormat="1" x14ac:dyDescent="0.25">
      <c r="A132" s="56"/>
      <c r="B132" s="21"/>
      <c r="C132" s="83"/>
      <c r="D132" s="83"/>
      <c r="E132" s="83"/>
      <c r="F132" s="83"/>
      <c r="G132" s="83"/>
      <c r="H132" s="219"/>
      <c r="I132" s="214"/>
      <c r="J132" s="214"/>
      <c r="K132" s="214"/>
      <c r="L132" s="85"/>
    </row>
    <row r="133" spans="1:12" s="9" customFormat="1" x14ac:dyDescent="0.25">
      <c r="A133" s="56"/>
      <c r="B133" s="93"/>
      <c r="C133" s="93"/>
      <c r="D133" s="86"/>
      <c r="E133" s="86"/>
      <c r="F133" s="86"/>
      <c r="G133" s="86"/>
      <c r="H133" s="220"/>
      <c r="I133" s="220"/>
      <c r="J133" s="220"/>
      <c r="K133" s="220"/>
      <c r="L133" s="74"/>
    </row>
    <row r="134" spans="1:12" s="5" customFormat="1" x14ac:dyDescent="0.25">
      <c r="A134" s="56"/>
      <c r="B134" s="62"/>
      <c r="C134" s="21"/>
      <c r="D134" s="21"/>
      <c r="E134" s="21"/>
      <c r="H134" s="217"/>
      <c r="I134" s="218"/>
      <c r="J134" s="218"/>
      <c r="K134" s="218"/>
      <c r="L134" s="4"/>
    </row>
    <row r="135" spans="1:12" s="5" customFormat="1" x14ac:dyDescent="0.25">
      <c r="A135" s="56"/>
      <c r="B135" s="62"/>
      <c r="C135" s="21"/>
      <c r="D135" s="21"/>
      <c r="E135" s="21"/>
      <c r="H135" s="217"/>
      <c r="I135" s="218"/>
      <c r="J135" s="218"/>
      <c r="K135" s="218"/>
      <c r="L135" s="4"/>
    </row>
    <row r="136" spans="1:12" s="5" customFormat="1" x14ac:dyDescent="0.25">
      <c r="A136" s="56"/>
      <c r="B136" s="62"/>
      <c r="C136" s="21"/>
      <c r="D136" s="21"/>
      <c r="E136" s="94"/>
      <c r="F136" s="94"/>
      <c r="G136" s="94"/>
      <c r="H136" s="221"/>
      <c r="I136" s="218"/>
      <c r="J136" s="218"/>
      <c r="K136" s="218"/>
      <c r="L136" s="4"/>
    </row>
    <row r="137" spans="1:12" s="5" customFormat="1" x14ac:dyDescent="0.25">
      <c r="A137" s="56"/>
      <c r="B137" s="62"/>
      <c r="C137" s="21"/>
      <c r="D137" s="21"/>
      <c r="E137" s="83"/>
      <c r="F137" s="88"/>
      <c r="G137" s="88"/>
      <c r="H137" s="219"/>
      <c r="I137" s="219"/>
      <c r="J137" s="219"/>
      <c r="K137" s="219"/>
      <c r="L137" s="84"/>
    </row>
    <row r="138" spans="1:12" s="5" customFormat="1" x14ac:dyDescent="0.25">
      <c r="A138" s="56"/>
      <c r="B138" s="62"/>
      <c r="C138" s="95"/>
      <c r="D138" s="21"/>
      <c r="E138" s="88"/>
      <c r="F138" s="88"/>
      <c r="G138" s="88"/>
      <c r="H138" s="222"/>
      <c r="I138" s="213"/>
      <c r="J138" s="214"/>
      <c r="K138" s="214"/>
      <c r="L138" s="85"/>
    </row>
    <row r="139" spans="1:12" s="5" customFormat="1" x14ac:dyDescent="0.25">
      <c r="A139" s="56"/>
      <c r="B139" s="62"/>
      <c r="C139" s="95"/>
      <c r="D139" s="21"/>
      <c r="E139" s="88"/>
      <c r="F139" s="88"/>
      <c r="G139" s="88"/>
      <c r="H139" s="222"/>
      <c r="I139" s="213"/>
      <c r="J139" s="214"/>
      <c r="K139" s="214"/>
      <c r="L139" s="85"/>
    </row>
    <row r="140" spans="1:12" s="5" customFormat="1" x14ac:dyDescent="0.25">
      <c r="A140" s="56"/>
      <c r="B140" s="62"/>
      <c r="C140" s="95"/>
      <c r="D140" s="21"/>
      <c r="E140" s="88"/>
      <c r="F140" s="88"/>
      <c r="G140" s="88"/>
      <c r="H140" s="223"/>
      <c r="I140" s="223"/>
      <c r="J140" s="216"/>
      <c r="K140" s="216"/>
      <c r="L140" s="19"/>
    </row>
    <row r="141" spans="1:12" s="5" customFormat="1" x14ac:dyDescent="0.25">
      <c r="A141" s="56"/>
      <c r="B141" s="62"/>
      <c r="C141" s="21"/>
      <c r="D141" s="21"/>
      <c r="E141" s="88"/>
      <c r="F141" s="88"/>
      <c r="G141" s="88"/>
      <c r="H141" s="217"/>
      <c r="I141" s="218"/>
      <c r="J141" s="218"/>
      <c r="K141" s="218"/>
      <c r="L141" s="4"/>
    </row>
    <row r="142" spans="1:12" s="5" customFormat="1" x14ac:dyDescent="0.25">
      <c r="A142" s="56"/>
      <c r="B142" s="62"/>
      <c r="C142" s="21"/>
      <c r="D142" s="21"/>
      <c r="E142" s="88"/>
      <c r="F142" s="88"/>
      <c r="G142" s="88"/>
      <c r="H142" s="217"/>
      <c r="I142" s="218"/>
      <c r="J142" s="218"/>
      <c r="K142" s="218"/>
      <c r="L142" s="4"/>
    </row>
    <row r="143" spans="1:12" s="5" customFormat="1" x14ac:dyDescent="0.25">
      <c r="A143" s="56"/>
      <c r="B143" s="62"/>
      <c r="C143" s="21"/>
      <c r="D143" s="21"/>
      <c r="E143" s="21"/>
      <c r="H143" s="217"/>
      <c r="I143" s="218"/>
      <c r="J143" s="218"/>
      <c r="K143" s="218"/>
      <c r="L143" s="4"/>
    </row>
    <row r="144" spans="1:12" s="5" customFormat="1" x14ac:dyDescent="0.25">
      <c r="A144" s="56"/>
      <c r="B144" s="62"/>
      <c r="C144" s="21"/>
      <c r="D144" s="21"/>
      <c r="E144" s="21"/>
      <c r="H144" s="217"/>
      <c r="I144" s="218"/>
      <c r="J144" s="218"/>
      <c r="K144" s="218"/>
      <c r="L144" s="4"/>
    </row>
    <row r="145" spans="1:12" s="5" customFormat="1" x14ac:dyDescent="0.25">
      <c r="A145" s="56"/>
      <c r="B145" s="62"/>
      <c r="C145" s="83"/>
      <c r="D145" s="83"/>
      <c r="E145" s="83"/>
      <c r="F145" s="83"/>
      <c r="G145" s="83"/>
      <c r="H145" s="219"/>
      <c r="I145" s="214"/>
      <c r="J145" s="214"/>
      <c r="K145" s="214"/>
      <c r="L145" s="85"/>
    </row>
    <row r="146" spans="1:12" s="5" customFormat="1" x14ac:dyDescent="0.25">
      <c r="A146" s="56"/>
      <c r="B146" s="96"/>
      <c r="C146" s="96"/>
      <c r="D146" s="96"/>
      <c r="E146" s="96"/>
      <c r="F146" s="96"/>
      <c r="G146" s="96"/>
      <c r="H146" s="221"/>
      <c r="I146" s="224"/>
      <c r="J146" s="224"/>
      <c r="K146" s="224"/>
      <c r="L146" s="7"/>
    </row>
    <row r="147" spans="1:12" s="5" customFormat="1" x14ac:dyDescent="0.25">
      <c r="A147" s="56"/>
      <c r="B147" s="96"/>
      <c r="C147" s="96"/>
      <c r="D147" s="96"/>
      <c r="E147" s="96"/>
      <c r="F147" s="96"/>
      <c r="G147" s="96"/>
      <c r="H147" s="217"/>
      <c r="I147" s="218"/>
      <c r="J147" s="218"/>
      <c r="K147" s="218"/>
      <c r="L147" s="4"/>
    </row>
    <row r="148" spans="1:12" s="5" customFormat="1" x14ac:dyDescent="0.25">
      <c r="A148" s="56"/>
      <c r="B148" s="96"/>
      <c r="C148" s="96"/>
      <c r="D148" s="96"/>
      <c r="E148" s="96"/>
      <c r="F148" s="96"/>
      <c r="G148" s="96"/>
      <c r="H148" s="217"/>
      <c r="I148" s="218"/>
      <c r="J148" s="218"/>
      <c r="K148" s="218"/>
      <c r="L148" s="4"/>
    </row>
    <row r="149" spans="1:12" s="5" customFormat="1" x14ac:dyDescent="0.25">
      <c r="A149" s="56"/>
      <c r="B149" s="95"/>
      <c r="C149" s="21"/>
      <c r="D149" s="21"/>
      <c r="E149" s="21"/>
      <c r="F149" s="97"/>
      <c r="G149" s="97"/>
      <c r="H149" s="225"/>
      <c r="I149" s="225"/>
      <c r="J149" s="225"/>
      <c r="K149" s="225"/>
      <c r="L149" s="98"/>
    </row>
    <row r="150" spans="1:12" s="5" customFormat="1" x14ac:dyDescent="0.25">
      <c r="A150" s="56"/>
      <c r="B150" s="62"/>
      <c r="C150" s="83"/>
      <c r="D150" s="28"/>
      <c r="E150" s="28"/>
      <c r="F150" s="28"/>
      <c r="G150" s="28"/>
      <c r="H150" s="215"/>
      <c r="I150" s="215"/>
      <c r="J150" s="215"/>
      <c r="K150" s="215"/>
      <c r="L150" s="44"/>
    </row>
    <row r="151" spans="1:12" s="5" customFormat="1" x14ac:dyDescent="0.25">
      <c r="A151" s="56"/>
      <c r="B151" s="92"/>
      <c r="C151" s="83"/>
      <c r="D151" s="28"/>
      <c r="E151" s="28"/>
      <c r="F151" s="28"/>
      <c r="G151" s="28"/>
      <c r="H151" s="215"/>
      <c r="I151" s="215"/>
      <c r="J151" s="215"/>
      <c r="K151" s="215"/>
      <c r="L151" s="4"/>
    </row>
    <row r="152" spans="1:12" s="5" customFormat="1" x14ac:dyDescent="0.25">
      <c r="A152" s="56"/>
      <c r="B152" s="92"/>
      <c r="C152" s="83"/>
      <c r="D152" s="28"/>
      <c r="E152" s="28"/>
      <c r="F152" s="28"/>
      <c r="G152" s="28"/>
      <c r="H152" s="215"/>
      <c r="I152" s="215"/>
      <c r="J152" s="215"/>
      <c r="K152" s="215"/>
      <c r="L152" s="44"/>
    </row>
    <row r="153" spans="1:12" s="5" customFormat="1" x14ac:dyDescent="0.25">
      <c r="A153" s="56"/>
      <c r="B153" s="28"/>
      <c r="C153" s="28"/>
      <c r="D153" s="21"/>
      <c r="E153" s="21"/>
      <c r="F153" s="21"/>
      <c r="G153" s="21"/>
      <c r="H153" s="226"/>
      <c r="I153" s="226"/>
      <c r="J153" s="226"/>
      <c r="K153" s="226"/>
      <c r="L153" s="67"/>
    </row>
    <row r="154" spans="1:12" s="5" customFormat="1" x14ac:dyDescent="0.25">
      <c r="A154" s="56"/>
      <c r="B154" s="21"/>
      <c r="C154" s="21"/>
      <c r="D154" s="21"/>
      <c r="E154" s="21"/>
      <c r="F154" s="21"/>
      <c r="G154" s="21"/>
      <c r="H154" s="226"/>
      <c r="I154" s="226"/>
      <c r="J154" s="226"/>
      <c r="K154" s="226"/>
      <c r="L154" s="67"/>
    </row>
    <row r="155" spans="1:12" s="5" customFormat="1" x14ac:dyDescent="0.25">
      <c r="A155" s="56"/>
      <c r="B155" s="21"/>
      <c r="C155" s="21"/>
      <c r="D155" s="21"/>
      <c r="E155" s="21"/>
      <c r="F155" s="21"/>
      <c r="G155" s="21"/>
      <c r="H155" s="226"/>
      <c r="I155" s="226"/>
      <c r="J155" s="226"/>
      <c r="K155" s="226"/>
      <c r="L155" s="67"/>
    </row>
    <row r="156" spans="1:12" s="5" customFormat="1" x14ac:dyDescent="0.25">
      <c r="A156" s="56"/>
      <c r="B156" s="21"/>
      <c r="C156" s="21"/>
      <c r="D156" s="21"/>
      <c r="E156" s="21"/>
      <c r="F156" s="21"/>
      <c r="G156" s="21"/>
      <c r="H156" s="226"/>
      <c r="I156" s="226"/>
      <c r="J156" s="226"/>
      <c r="K156" s="226"/>
      <c r="L156" s="67"/>
    </row>
    <row r="157" spans="1:12" s="5" customFormat="1" x14ac:dyDescent="0.25">
      <c r="A157" s="56"/>
      <c r="B157" s="21"/>
      <c r="C157" s="95"/>
      <c r="D157" s="28"/>
      <c r="E157" s="28"/>
      <c r="F157" s="28"/>
      <c r="G157" s="28"/>
      <c r="H157" s="215"/>
      <c r="I157" s="215"/>
      <c r="J157" s="215"/>
      <c r="K157" s="215"/>
      <c r="L157" s="44"/>
    </row>
    <row r="158" spans="1:12" s="5" customFormat="1" x14ac:dyDescent="0.25">
      <c r="A158" s="56"/>
      <c r="B158" s="28"/>
      <c r="C158" s="95"/>
      <c r="D158" s="28"/>
      <c r="E158" s="28"/>
      <c r="F158" s="28"/>
      <c r="G158" s="28"/>
      <c r="H158" s="215"/>
      <c r="I158" s="215"/>
      <c r="J158" s="215"/>
      <c r="K158" s="215"/>
      <c r="L158" s="44"/>
    </row>
    <row r="159" spans="1:12" s="5" customFormat="1" x14ac:dyDescent="0.25">
      <c r="A159" s="56"/>
      <c r="B159" s="62"/>
      <c r="C159" s="95"/>
      <c r="D159" s="28"/>
      <c r="E159" s="28"/>
      <c r="F159" s="28"/>
      <c r="G159" s="28"/>
      <c r="H159" s="215"/>
      <c r="I159" s="215"/>
      <c r="J159" s="215"/>
      <c r="K159" s="215"/>
      <c r="L159" s="44"/>
    </row>
    <row r="160" spans="1:12" s="9" customFormat="1" x14ac:dyDescent="0.25">
      <c r="A160" s="56"/>
      <c r="B160" s="93"/>
      <c r="C160" s="95"/>
      <c r="D160" s="28"/>
      <c r="E160" s="28"/>
      <c r="F160" s="28"/>
      <c r="G160" s="28"/>
      <c r="H160" s="215"/>
      <c r="I160" s="216"/>
      <c r="J160" s="216"/>
      <c r="K160" s="216"/>
      <c r="L160" s="19"/>
    </row>
    <row r="161" spans="1:12" s="5" customFormat="1" x14ac:dyDescent="0.25">
      <c r="A161" s="56"/>
      <c r="B161" s="95"/>
      <c r="C161" s="21"/>
      <c r="D161" s="99"/>
      <c r="E161" s="99"/>
      <c r="F161" s="99"/>
      <c r="G161" s="99"/>
      <c r="H161" s="227"/>
      <c r="I161" s="227"/>
      <c r="J161" s="227"/>
      <c r="K161" s="227"/>
      <c r="L161" s="100"/>
    </row>
    <row r="162" spans="1:12" s="5" customFormat="1" x14ac:dyDescent="0.25">
      <c r="A162" s="56"/>
      <c r="B162" s="21"/>
      <c r="C162" s="95"/>
      <c r="D162" s="29"/>
      <c r="E162" s="29"/>
      <c r="F162" s="29"/>
      <c r="G162" s="29"/>
      <c r="H162" s="228"/>
      <c r="I162" s="228"/>
      <c r="J162" s="228"/>
      <c r="K162" s="228"/>
      <c r="L162" s="47"/>
    </row>
    <row r="163" spans="1:12" s="5" customFormat="1" x14ac:dyDescent="0.25">
      <c r="A163" s="56"/>
      <c r="B163" s="21"/>
      <c r="C163" s="95"/>
      <c r="D163" s="29"/>
      <c r="E163" s="29"/>
      <c r="F163" s="29"/>
      <c r="G163" s="29"/>
      <c r="H163" s="228"/>
      <c r="I163" s="228"/>
      <c r="J163" s="228"/>
      <c r="K163" s="228"/>
      <c r="L163" s="47"/>
    </row>
    <row r="164" spans="1:12" s="5" customFormat="1" x14ac:dyDescent="0.25">
      <c r="A164" s="56"/>
      <c r="B164" s="21"/>
      <c r="C164" s="95"/>
      <c r="D164" s="29"/>
      <c r="E164" s="29"/>
      <c r="F164" s="29"/>
      <c r="G164" s="29"/>
      <c r="H164" s="223"/>
      <c r="I164" s="223"/>
      <c r="J164" s="223"/>
      <c r="K164" s="223"/>
      <c r="L164" s="87"/>
    </row>
    <row r="165" spans="1:12" s="5" customFormat="1" x14ac:dyDescent="0.25">
      <c r="A165" s="56"/>
      <c r="B165" s="95"/>
      <c r="C165" s="21"/>
      <c r="D165" s="99"/>
      <c r="E165" s="99"/>
      <c r="F165" s="99"/>
      <c r="G165" s="99"/>
      <c r="H165" s="227"/>
      <c r="I165" s="227"/>
      <c r="J165" s="227"/>
      <c r="K165" s="227"/>
      <c r="L165" s="100"/>
    </row>
    <row r="166" spans="1:12" s="5" customFormat="1" x14ac:dyDescent="0.25">
      <c r="A166" s="56"/>
      <c r="B166" s="21"/>
      <c r="C166" s="95"/>
      <c r="D166" s="29"/>
      <c r="E166" s="29"/>
      <c r="F166" s="29"/>
      <c r="G166" s="29"/>
      <c r="H166" s="228"/>
      <c r="I166" s="228"/>
      <c r="J166" s="228"/>
      <c r="K166" s="228"/>
      <c r="L166" s="47"/>
    </row>
    <row r="167" spans="1:12" s="5" customFormat="1" x14ac:dyDescent="0.25">
      <c r="A167" s="56"/>
      <c r="B167" s="28"/>
      <c r="C167" s="95"/>
      <c r="D167" s="29"/>
      <c r="E167" s="29"/>
      <c r="F167" s="29"/>
      <c r="G167" s="29"/>
      <c r="H167" s="228"/>
      <c r="I167" s="228"/>
      <c r="J167" s="228"/>
      <c r="K167" s="228"/>
      <c r="L167" s="47"/>
    </row>
    <row r="168" spans="1:12" s="5" customFormat="1" x14ac:dyDescent="0.25">
      <c r="A168" s="56"/>
      <c r="B168" s="95"/>
      <c r="C168" s="28"/>
      <c r="D168" s="99"/>
      <c r="E168" s="99"/>
      <c r="F168" s="99"/>
      <c r="G168" s="99"/>
      <c r="H168" s="227"/>
      <c r="I168" s="227"/>
      <c r="J168" s="227"/>
      <c r="K168" s="227"/>
      <c r="L168" s="100"/>
    </row>
    <row r="169" spans="1:12" s="5" customFormat="1" x14ac:dyDescent="0.25">
      <c r="A169" s="56"/>
      <c r="B169" s="28"/>
      <c r="C169" s="83"/>
      <c r="D169" s="29"/>
      <c r="E169" s="29"/>
      <c r="F169" s="29"/>
      <c r="G169" s="29"/>
      <c r="H169" s="228"/>
      <c r="I169" s="228"/>
      <c r="J169" s="228"/>
      <c r="K169" s="228"/>
      <c r="L169" s="47"/>
    </row>
    <row r="170" spans="1:12" s="5" customFormat="1" x14ac:dyDescent="0.25">
      <c r="A170" s="56"/>
      <c r="B170" s="21"/>
      <c r="C170" s="95"/>
      <c r="D170" s="29"/>
      <c r="E170" s="29"/>
      <c r="F170" s="29"/>
      <c r="G170" s="29"/>
      <c r="H170" s="228"/>
      <c r="I170" s="228"/>
      <c r="J170" s="228"/>
      <c r="K170" s="228"/>
      <c r="L170" s="47"/>
    </row>
    <row r="171" spans="1:12" s="5" customFormat="1" x14ac:dyDescent="0.25">
      <c r="A171" s="56"/>
      <c r="B171" s="21"/>
      <c r="C171" s="95"/>
      <c r="D171" s="29"/>
      <c r="E171" s="29"/>
      <c r="F171" s="29"/>
      <c r="G171" s="29"/>
      <c r="H171" s="228"/>
      <c r="I171" s="228"/>
      <c r="J171" s="228"/>
      <c r="K171" s="228"/>
      <c r="L171" s="47"/>
    </row>
    <row r="172" spans="1:12" s="5" customFormat="1" x14ac:dyDescent="0.25">
      <c r="A172" s="56"/>
      <c r="B172" s="21"/>
      <c r="C172" s="95"/>
      <c r="D172" s="29"/>
      <c r="E172" s="29"/>
      <c r="F172" s="29"/>
      <c r="G172" s="29"/>
      <c r="H172" s="228"/>
      <c r="I172" s="228"/>
      <c r="J172" s="228"/>
      <c r="K172" s="228"/>
      <c r="L172" s="47"/>
    </row>
    <row r="173" spans="1:12" s="5" customFormat="1" x14ac:dyDescent="0.25">
      <c r="A173" s="56"/>
      <c r="B173" s="21"/>
      <c r="C173" s="21"/>
      <c r="D173" s="101"/>
      <c r="E173" s="101"/>
      <c r="F173" s="101"/>
      <c r="G173" s="101"/>
      <c r="H173" s="229"/>
      <c r="I173" s="229"/>
      <c r="J173" s="229"/>
      <c r="K173" s="229"/>
      <c r="L173" s="102"/>
    </row>
    <row r="174" spans="1:12" s="5" customFormat="1" x14ac:dyDescent="0.25">
      <c r="A174" s="56"/>
      <c r="B174" s="28"/>
      <c r="C174" s="28"/>
      <c r="D174" s="21"/>
      <c r="E174" s="103"/>
      <c r="F174" s="104"/>
      <c r="G174" s="104"/>
      <c r="H174" s="217"/>
      <c r="I174" s="218"/>
      <c r="J174" s="218"/>
      <c r="K174" s="218"/>
      <c r="L174" s="4"/>
    </row>
    <row r="175" spans="1:12" s="5" customFormat="1" x14ac:dyDescent="0.25">
      <c r="A175" s="56"/>
      <c r="B175" s="99"/>
      <c r="C175" s="99"/>
      <c r="D175" s="30"/>
      <c r="E175" s="30"/>
      <c r="F175" s="30"/>
      <c r="G175" s="30"/>
      <c r="H175" s="230"/>
      <c r="I175" s="230"/>
      <c r="J175" s="230"/>
      <c r="K175" s="230"/>
      <c r="L175" s="105"/>
    </row>
    <row r="176" spans="1:12" s="5" customFormat="1" x14ac:dyDescent="0.25">
      <c r="A176" s="56"/>
      <c r="B176" s="29"/>
      <c r="C176" s="29"/>
      <c r="D176" s="30"/>
      <c r="E176" s="30"/>
      <c r="F176" s="30"/>
      <c r="G176" s="30"/>
      <c r="H176" s="230"/>
      <c r="I176" s="230"/>
      <c r="J176" s="230"/>
      <c r="K176" s="230"/>
      <c r="L176" s="105"/>
    </row>
    <row r="177" spans="1:12" s="5" customFormat="1" x14ac:dyDescent="0.25">
      <c r="A177" s="56"/>
      <c r="B177" s="29"/>
      <c r="C177" s="29"/>
      <c r="D177" s="30"/>
      <c r="E177" s="30"/>
      <c r="F177" s="30"/>
      <c r="G177" s="30"/>
      <c r="H177" s="230"/>
      <c r="I177" s="230"/>
      <c r="J177" s="230"/>
      <c r="K177" s="230"/>
      <c r="L177" s="105"/>
    </row>
    <row r="178" spans="1:12" s="5" customFormat="1" x14ac:dyDescent="0.25">
      <c r="A178" s="56"/>
      <c r="B178" s="29"/>
      <c r="C178" s="29"/>
      <c r="D178" s="30"/>
      <c r="E178" s="30"/>
      <c r="F178" s="106"/>
      <c r="G178" s="106"/>
      <c r="H178" s="230"/>
      <c r="I178" s="230"/>
      <c r="J178" s="230"/>
      <c r="K178" s="230"/>
      <c r="L178" s="105"/>
    </row>
    <row r="179" spans="1:12" s="5" customFormat="1" x14ac:dyDescent="0.25">
      <c r="A179" s="56"/>
      <c r="B179" s="29"/>
      <c r="C179" s="29"/>
      <c r="D179" s="30"/>
      <c r="E179" s="86"/>
      <c r="F179" s="86"/>
      <c r="G179" s="86"/>
      <c r="H179" s="220"/>
      <c r="I179" s="220"/>
      <c r="J179" s="220"/>
      <c r="K179" s="220"/>
      <c r="L179" s="74"/>
    </row>
    <row r="180" spans="1:12" s="5" customFormat="1" x14ac:dyDescent="0.25">
      <c r="A180" s="56"/>
      <c r="B180" s="99"/>
      <c r="C180" s="99"/>
      <c r="D180" s="86"/>
      <c r="E180" s="62"/>
      <c r="F180" s="62"/>
      <c r="G180" s="62"/>
      <c r="H180" s="231"/>
      <c r="I180" s="231"/>
      <c r="J180" s="231"/>
      <c r="K180" s="231"/>
      <c r="L180" s="45"/>
    </row>
    <row r="181" spans="1:12" s="5" customFormat="1" x14ac:dyDescent="0.25">
      <c r="A181" s="56"/>
      <c r="B181" s="99"/>
      <c r="C181" s="99"/>
      <c r="D181" s="86"/>
      <c r="E181" s="86"/>
      <c r="F181" s="86"/>
      <c r="G181" s="86"/>
      <c r="H181" s="220"/>
      <c r="I181" s="220"/>
      <c r="J181" s="220"/>
      <c r="K181" s="220"/>
      <c r="L181" s="74"/>
    </row>
    <row r="182" spans="1:12" s="5" customFormat="1" x14ac:dyDescent="0.25">
      <c r="A182" s="56"/>
      <c r="B182" s="29"/>
      <c r="C182" s="29"/>
      <c r="D182" s="21"/>
      <c r="E182" s="62"/>
      <c r="F182" s="21"/>
      <c r="G182" s="21"/>
      <c r="H182" s="217"/>
      <c r="I182" s="232"/>
      <c r="J182" s="218"/>
      <c r="K182" s="218"/>
      <c r="L182" s="4"/>
    </row>
    <row r="183" spans="1:12" s="5" customFormat="1" x14ac:dyDescent="0.25">
      <c r="A183" s="56"/>
      <c r="B183" s="29"/>
      <c r="C183" s="29"/>
      <c r="D183" s="21"/>
      <c r="E183" s="21"/>
      <c r="F183" s="21"/>
      <c r="G183" s="21"/>
      <c r="H183" s="217"/>
      <c r="I183" s="232"/>
      <c r="J183" s="218"/>
      <c r="K183" s="218"/>
      <c r="L183" s="4"/>
    </row>
    <row r="184" spans="1:12" s="5" customFormat="1" x14ac:dyDescent="0.25">
      <c r="A184" s="56"/>
      <c r="B184" s="29"/>
      <c r="C184" s="29"/>
      <c r="D184" s="29"/>
      <c r="E184" s="21"/>
      <c r="F184" s="21"/>
      <c r="G184" s="21"/>
      <c r="H184" s="217"/>
      <c r="I184" s="232"/>
      <c r="J184" s="218"/>
      <c r="K184" s="218"/>
      <c r="L184" s="4"/>
    </row>
    <row r="185" spans="1:12" s="5" customFormat="1" ht="22.5" customHeight="1" x14ac:dyDescent="0.25">
      <c r="A185" s="56"/>
      <c r="B185" s="29"/>
      <c r="C185" s="29"/>
      <c r="D185" s="29"/>
      <c r="E185" s="21"/>
      <c r="F185" s="21"/>
      <c r="G185" s="21"/>
      <c r="H185" s="217"/>
      <c r="I185" s="232"/>
      <c r="J185" s="218"/>
      <c r="K185" s="218"/>
      <c r="L185" s="4"/>
    </row>
    <row r="186" spans="1:12" s="9" customFormat="1" x14ac:dyDescent="0.25">
      <c r="A186" s="107"/>
      <c r="B186" s="101"/>
      <c r="C186" s="101"/>
      <c r="D186" s="101"/>
      <c r="E186" s="101"/>
      <c r="F186" s="101"/>
      <c r="G186" s="101"/>
      <c r="H186" s="224"/>
      <c r="I186" s="233"/>
      <c r="J186" s="233"/>
      <c r="K186" s="233"/>
    </row>
    <row r="187" spans="1:12" s="5" customFormat="1" x14ac:dyDescent="0.25">
      <c r="A187" s="56"/>
      <c r="B187" s="21"/>
      <c r="C187" s="21"/>
      <c r="D187" s="62"/>
      <c r="E187" s="62"/>
      <c r="F187" s="21"/>
      <c r="G187" s="21"/>
      <c r="H187" s="217"/>
      <c r="I187" s="232"/>
      <c r="J187" s="232"/>
      <c r="K187" s="232"/>
    </row>
    <row r="188" spans="1:12" s="5" customFormat="1" x14ac:dyDescent="0.25">
      <c r="A188" s="56"/>
      <c r="B188" s="21"/>
      <c r="C188" s="21"/>
      <c r="D188" s="62"/>
      <c r="E188" s="21"/>
      <c r="F188" s="21"/>
      <c r="G188" s="21"/>
      <c r="H188" s="217"/>
      <c r="I188" s="232"/>
      <c r="J188" s="232"/>
      <c r="K188" s="232"/>
    </row>
    <row r="189" spans="1:12" s="5" customFormat="1" x14ac:dyDescent="0.25">
      <c r="A189" s="56"/>
      <c r="B189" s="21"/>
      <c r="C189" s="21"/>
      <c r="D189" s="62"/>
      <c r="E189" s="21"/>
      <c r="F189" s="21"/>
      <c r="G189" s="21"/>
      <c r="H189" s="217"/>
      <c r="I189" s="232"/>
      <c r="J189" s="232"/>
      <c r="K189" s="232"/>
    </row>
    <row r="190" spans="1:12" s="5" customFormat="1" x14ac:dyDescent="0.25">
      <c r="A190" s="56"/>
      <c r="B190" s="21"/>
      <c r="C190" s="21"/>
      <c r="D190" s="21"/>
      <c r="E190" s="21"/>
      <c r="F190" s="21"/>
      <c r="G190" s="21"/>
      <c r="H190" s="217"/>
      <c r="I190" s="232"/>
      <c r="J190" s="232"/>
      <c r="K190" s="232"/>
    </row>
    <row r="191" spans="1:12" s="5" customFormat="1" x14ac:dyDescent="0.25">
      <c r="A191" s="56"/>
      <c r="B191" s="30"/>
      <c r="C191" s="30"/>
      <c r="D191" s="30"/>
      <c r="E191" s="30"/>
      <c r="F191" s="30"/>
      <c r="G191" s="30"/>
      <c r="H191" s="234"/>
      <c r="I191" s="232"/>
      <c r="J191" s="232"/>
      <c r="K191" s="232"/>
    </row>
    <row r="192" spans="1:12" s="5" customFormat="1" x14ac:dyDescent="0.25">
      <c r="A192" s="56"/>
      <c r="B192" s="30"/>
      <c r="C192" s="30"/>
      <c r="D192" s="30"/>
      <c r="E192" s="30"/>
      <c r="F192" s="30"/>
      <c r="G192" s="30"/>
      <c r="H192" s="234"/>
      <c r="I192" s="232"/>
      <c r="J192" s="232"/>
      <c r="K192" s="232"/>
    </row>
    <row r="193" spans="1:11" s="5" customFormat="1" x14ac:dyDescent="0.25">
      <c r="A193" s="56"/>
      <c r="B193" s="30"/>
      <c r="C193" s="30"/>
      <c r="D193" s="30"/>
      <c r="E193" s="30"/>
      <c r="F193" s="30"/>
      <c r="G193" s="30"/>
      <c r="H193" s="234"/>
      <c r="I193" s="232"/>
      <c r="J193" s="232"/>
      <c r="K193" s="232"/>
    </row>
    <row r="194" spans="1:11" s="5" customFormat="1" x14ac:dyDescent="0.25">
      <c r="A194" s="56"/>
      <c r="B194" s="30"/>
      <c r="C194" s="30"/>
      <c r="D194" s="30"/>
      <c r="E194" s="86"/>
      <c r="F194" s="86"/>
      <c r="G194" s="86"/>
      <c r="H194" s="224"/>
      <c r="I194" s="232"/>
      <c r="J194" s="232"/>
      <c r="K194" s="232"/>
    </row>
    <row r="195" spans="1:11" s="9" customFormat="1" x14ac:dyDescent="0.25">
      <c r="A195" s="107"/>
      <c r="B195" s="93"/>
      <c r="C195" s="93"/>
      <c r="D195" s="86"/>
      <c r="E195" s="86"/>
      <c r="F195" s="86"/>
      <c r="G195" s="86"/>
      <c r="H195" s="220"/>
      <c r="I195" s="233"/>
      <c r="J195" s="233"/>
      <c r="K195" s="233"/>
    </row>
    <row r="196" spans="1:11" s="5" customFormat="1" x14ac:dyDescent="0.25">
      <c r="A196" s="56"/>
      <c r="B196" s="21"/>
      <c r="C196" s="21"/>
      <c r="D196" s="21"/>
      <c r="E196" s="62"/>
      <c r="F196" s="21"/>
      <c r="G196" s="21"/>
      <c r="H196" s="217"/>
      <c r="I196" s="232"/>
      <c r="J196" s="232"/>
      <c r="K196" s="232"/>
    </row>
    <row r="197" spans="1:11" s="5" customFormat="1" x14ac:dyDescent="0.25">
      <c r="A197" s="56"/>
      <c r="B197" s="21"/>
      <c r="C197" s="21"/>
      <c r="D197" s="21"/>
      <c r="E197" s="62"/>
      <c r="F197" s="21"/>
      <c r="G197" s="21"/>
      <c r="H197" s="217"/>
      <c r="I197" s="232"/>
      <c r="J197" s="232"/>
      <c r="K197" s="232"/>
    </row>
    <row r="198" spans="1:11" s="5" customFormat="1" x14ac:dyDescent="0.25">
      <c r="A198" s="56"/>
      <c r="B198" s="62"/>
      <c r="C198" s="62"/>
      <c r="D198" s="21"/>
      <c r="E198" s="21"/>
      <c r="F198" s="21"/>
      <c r="G198" s="21"/>
      <c r="H198" s="217"/>
      <c r="I198" s="232"/>
      <c r="J198" s="232"/>
      <c r="K198" s="232"/>
    </row>
    <row r="199" spans="1:11" s="5" customFormat="1" x14ac:dyDescent="0.25">
      <c r="A199" s="56"/>
      <c r="B199" s="21"/>
      <c r="C199" s="21"/>
      <c r="D199" s="21"/>
      <c r="E199" s="21"/>
      <c r="F199" s="21"/>
      <c r="G199" s="21"/>
      <c r="H199" s="217"/>
      <c r="I199" s="232"/>
      <c r="J199" s="232"/>
      <c r="K199" s="232"/>
    </row>
    <row r="200" spans="1:11" x14ac:dyDescent="0.25">
      <c r="A200" s="56"/>
      <c r="B200" s="21"/>
      <c r="C200" s="21"/>
      <c r="D200" s="21"/>
      <c r="E200" s="21"/>
      <c r="F200" s="21"/>
      <c r="G200" s="21"/>
      <c r="H200" s="217"/>
    </row>
    <row r="201" spans="1:11" x14ac:dyDescent="0.25">
      <c r="A201" s="56"/>
      <c r="B201" s="8"/>
      <c r="C201" s="8"/>
      <c r="D201" s="8"/>
      <c r="E201" s="8"/>
      <c r="F201" s="8"/>
      <c r="G201" s="8"/>
      <c r="H201" s="235"/>
    </row>
    <row r="202" spans="1:11" x14ac:dyDescent="0.25">
      <c r="A202" s="56"/>
      <c r="B202" s="8"/>
      <c r="C202" s="8"/>
      <c r="D202" s="8"/>
      <c r="E202" s="8"/>
      <c r="F202" s="8"/>
      <c r="G202" s="8"/>
      <c r="H202" s="235"/>
    </row>
    <row r="203" spans="1:11" x14ac:dyDescent="0.25">
      <c r="A203" s="56"/>
      <c r="B203" s="8"/>
      <c r="C203" s="8"/>
      <c r="D203" s="8"/>
      <c r="E203" s="8"/>
      <c r="F203" s="8"/>
      <c r="G203" s="8"/>
      <c r="H203" s="235"/>
    </row>
    <row r="204" spans="1:11" x14ac:dyDescent="0.25">
      <c r="A204" s="56"/>
      <c r="B204" s="8"/>
      <c r="C204" s="8"/>
      <c r="D204" s="8"/>
      <c r="E204" s="8"/>
      <c r="F204" s="8"/>
      <c r="G204" s="8"/>
      <c r="H204" s="235"/>
    </row>
    <row r="205" spans="1:11" x14ac:dyDescent="0.25">
      <c r="A205" s="56"/>
      <c r="B205" s="8"/>
      <c r="C205" s="8"/>
      <c r="D205" s="8"/>
      <c r="E205" s="8"/>
      <c r="F205" s="8"/>
      <c r="G205" s="8"/>
      <c r="H205" s="235"/>
    </row>
    <row r="206" spans="1:11" x14ac:dyDescent="0.25">
      <c r="A206" s="56"/>
      <c r="B206" s="8"/>
      <c r="C206" s="8"/>
      <c r="D206" s="8"/>
      <c r="E206" s="8"/>
      <c r="F206" s="8"/>
      <c r="G206" s="8"/>
      <c r="H206" s="235"/>
    </row>
    <row r="207" spans="1:11" x14ac:dyDescent="0.25">
      <c r="A207" s="56"/>
      <c r="B207" s="8"/>
      <c r="C207" s="8"/>
      <c r="D207" s="8"/>
      <c r="E207" s="8"/>
      <c r="F207" s="8"/>
      <c r="G207" s="8"/>
      <c r="H207" s="235"/>
    </row>
    <row r="208" spans="1:11" x14ac:dyDescent="0.25">
      <c r="A208" s="56"/>
      <c r="B208" s="8"/>
      <c r="C208" s="8"/>
      <c r="D208" s="8"/>
      <c r="E208" s="8"/>
      <c r="F208" s="8"/>
      <c r="G208" s="8"/>
      <c r="H208" s="235"/>
    </row>
    <row r="209" spans="1:8" x14ac:dyDescent="0.25">
      <c r="A209" s="56"/>
      <c r="B209" s="8"/>
      <c r="C209" s="8"/>
      <c r="D209" s="8"/>
      <c r="E209" s="8"/>
      <c r="F209" s="8"/>
      <c r="G209" s="8"/>
      <c r="H209" s="235"/>
    </row>
    <row r="210" spans="1:8" x14ac:dyDescent="0.25">
      <c r="A210" s="56"/>
      <c r="B210" s="8"/>
      <c r="C210" s="8"/>
      <c r="D210" s="8"/>
      <c r="E210" s="8"/>
      <c r="F210" s="8"/>
      <c r="G210" s="8"/>
      <c r="H210" s="235"/>
    </row>
    <row r="211" spans="1:8" x14ac:dyDescent="0.25">
      <c r="A211" s="56"/>
      <c r="B211" s="8"/>
      <c r="C211" s="8"/>
      <c r="D211" s="8"/>
      <c r="E211" s="8"/>
      <c r="F211" s="8"/>
      <c r="G211" s="8"/>
      <c r="H211" s="235"/>
    </row>
    <row r="212" spans="1:8" x14ac:dyDescent="0.25">
      <c r="A212" s="56"/>
      <c r="B212" s="8"/>
      <c r="C212" s="8"/>
      <c r="D212" s="8"/>
      <c r="E212" s="8"/>
      <c r="F212" s="8"/>
      <c r="G212" s="8"/>
      <c r="H212" s="235"/>
    </row>
    <row r="213" spans="1:8" x14ac:dyDescent="0.25">
      <c r="A213" s="56"/>
      <c r="B213" s="8"/>
      <c r="C213" s="8"/>
      <c r="D213" s="8"/>
      <c r="E213" s="8"/>
      <c r="F213" s="8"/>
      <c r="G213" s="8"/>
      <c r="H213" s="235"/>
    </row>
    <row r="214" spans="1:8" x14ac:dyDescent="0.25">
      <c r="A214" s="56"/>
      <c r="H214" s="235"/>
    </row>
    <row r="215" spans="1:8" x14ac:dyDescent="0.25">
      <c r="A215" s="56"/>
      <c r="H215" s="235"/>
    </row>
    <row r="216" spans="1:8" x14ac:dyDescent="0.25">
      <c r="A216" s="56"/>
      <c r="H216" s="235"/>
    </row>
    <row r="217" spans="1:8" x14ac:dyDescent="0.25">
      <c r="A217" s="56"/>
      <c r="H217" s="235"/>
    </row>
    <row r="218" spans="1:8" x14ac:dyDescent="0.25">
      <c r="A218" s="56"/>
      <c r="H218" s="235"/>
    </row>
    <row r="219" spans="1:8" x14ac:dyDescent="0.25">
      <c r="A219" s="56"/>
      <c r="H219" s="235"/>
    </row>
    <row r="220" spans="1:8" x14ac:dyDescent="0.25">
      <c r="A220" s="56"/>
      <c r="H220" s="235"/>
    </row>
    <row r="221" spans="1:8" x14ac:dyDescent="0.25">
      <c r="A221" s="56"/>
      <c r="H221" s="235"/>
    </row>
    <row r="222" spans="1:8" x14ac:dyDescent="0.25">
      <c r="A222" s="56"/>
      <c r="H222" s="235"/>
    </row>
    <row r="223" spans="1:8" x14ac:dyDescent="0.25">
      <c r="A223" s="56"/>
      <c r="H223" s="235"/>
    </row>
    <row r="224" spans="1:8" x14ac:dyDescent="0.25">
      <c r="A224" s="56"/>
      <c r="H224" s="235"/>
    </row>
    <row r="225" spans="1:8" x14ac:dyDescent="0.25">
      <c r="A225" s="56"/>
      <c r="H225" s="235"/>
    </row>
    <row r="226" spans="1:8" x14ac:dyDescent="0.25">
      <c r="A226" s="56"/>
      <c r="H226" s="235"/>
    </row>
    <row r="227" spans="1:8" x14ac:dyDescent="0.25">
      <c r="A227" s="56"/>
      <c r="H227" s="235"/>
    </row>
    <row r="228" spans="1:8" x14ac:dyDescent="0.25">
      <c r="A228" s="56"/>
      <c r="H228" s="235"/>
    </row>
    <row r="229" spans="1:8" x14ac:dyDescent="0.25">
      <c r="A229" s="56"/>
      <c r="H229" s="235"/>
    </row>
    <row r="230" spans="1:8" x14ac:dyDescent="0.25">
      <c r="A230" s="56"/>
      <c r="H230" s="235"/>
    </row>
    <row r="231" spans="1:8" x14ac:dyDescent="0.25">
      <c r="A231" s="56"/>
      <c r="H231" s="235"/>
    </row>
    <row r="232" spans="1:8" x14ac:dyDescent="0.25">
      <c r="A232" s="56"/>
      <c r="H232" s="235"/>
    </row>
    <row r="233" spans="1:8" x14ac:dyDescent="0.25">
      <c r="A233" s="56"/>
      <c r="H233" s="235"/>
    </row>
    <row r="234" spans="1:8" x14ac:dyDescent="0.25">
      <c r="A234" s="56"/>
      <c r="H234" s="235"/>
    </row>
    <row r="235" spans="1:8" x14ac:dyDescent="0.25">
      <c r="A235" s="56"/>
      <c r="H235" s="235"/>
    </row>
    <row r="236" spans="1:8" x14ac:dyDescent="0.25">
      <c r="A236" s="56"/>
      <c r="H236" s="235"/>
    </row>
    <row r="237" spans="1:8" x14ac:dyDescent="0.25">
      <c r="A237" s="56"/>
    </row>
    <row r="238" spans="1:8" x14ac:dyDescent="0.25">
      <c r="A238" s="56"/>
    </row>
    <row r="239" spans="1:8" x14ac:dyDescent="0.25">
      <c r="A239" s="56"/>
    </row>
    <row r="240" spans="1:8" x14ac:dyDescent="0.25">
      <c r="A240" s="56"/>
    </row>
    <row r="241" spans="1:1" x14ac:dyDescent="0.25">
      <c r="A241" s="56"/>
    </row>
    <row r="242" spans="1:1" x14ac:dyDescent="0.25">
      <c r="A242" s="56"/>
    </row>
    <row r="243" spans="1:1" x14ac:dyDescent="0.25">
      <c r="A243" s="56"/>
    </row>
    <row r="244" spans="1:1" x14ac:dyDescent="0.25">
      <c r="A244" s="56"/>
    </row>
    <row r="245" spans="1:1" x14ac:dyDescent="0.25">
      <c r="A245" s="56"/>
    </row>
    <row r="246" spans="1:1" x14ac:dyDescent="0.25">
      <c r="A246" s="56"/>
    </row>
    <row r="247" spans="1:1" x14ac:dyDescent="0.25">
      <c r="A247" s="56"/>
    </row>
    <row r="248" spans="1:1" x14ac:dyDescent="0.25">
      <c r="A248" s="56"/>
    </row>
    <row r="249" spans="1:1" x14ac:dyDescent="0.25">
      <c r="A249" s="56"/>
    </row>
    <row r="250" spans="1:1" x14ac:dyDescent="0.25">
      <c r="A250" s="56"/>
    </row>
    <row r="251" spans="1:1" x14ac:dyDescent="0.25">
      <c r="A251" s="56"/>
    </row>
    <row r="252" spans="1:1" x14ac:dyDescent="0.25">
      <c r="A252" s="56"/>
    </row>
    <row r="253" spans="1:1" x14ac:dyDescent="0.25">
      <c r="A253" s="56"/>
    </row>
    <row r="254" spans="1:1" x14ac:dyDescent="0.25">
      <c r="A254" s="56"/>
    </row>
    <row r="255" spans="1:1" x14ac:dyDescent="0.25">
      <c r="A255" s="56"/>
    </row>
    <row r="256" spans="1:1" x14ac:dyDescent="0.25">
      <c r="A256" s="56"/>
    </row>
    <row r="257" spans="1:1" x14ac:dyDescent="0.25">
      <c r="A257" s="56"/>
    </row>
    <row r="258" spans="1:1" x14ac:dyDescent="0.25">
      <c r="A258" s="56"/>
    </row>
    <row r="259" spans="1:1" x14ac:dyDescent="0.25">
      <c r="A259" s="56"/>
    </row>
    <row r="260" spans="1:1" x14ac:dyDescent="0.25">
      <c r="A260" s="56"/>
    </row>
    <row r="261" spans="1:1" x14ac:dyDescent="0.25">
      <c r="A261" s="56"/>
    </row>
    <row r="262" spans="1:1" x14ac:dyDescent="0.25">
      <c r="A262" s="56"/>
    </row>
    <row r="263" spans="1:1" x14ac:dyDescent="0.25">
      <c r="A263" s="56"/>
    </row>
    <row r="264" spans="1:1" x14ac:dyDescent="0.25">
      <c r="A264" s="56"/>
    </row>
    <row r="265" spans="1:1" x14ac:dyDescent="0.25">
      <c r="A265" s="56"/>
    </row>
    <row r="266" spans="1:1" x14ac:dyDescent="0.25">
      <c r="A266" s="56"/>
    </row>
    <row r="267" spans="1:1" x14ac:dyDescent="0.25">
      <c r="A267" s="56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x14ac:dyDescent="0.25">
      <c r="A271" s="56"/>
    </row>
    <row r="272" spans="1:1" x14ac:dyDescent="0.25">
      <c r="A272" s="56"/>
    </row>
    <row r="273" spans="1:1" x14ac:dyDescent="0.25">
      <c r="A273" s="56"/>
    </row>
    <row r="274" spans="1:1" x14ac:dyDescent="0.25">
      <c r="A274" s="56"/>
    </row>
    <row r="275" spans="1:1" x14ac:dyDescent="0.25">
      <c r="A275" s="56"/>
    </row>
    <row r="276" spans="1:1" x14ac:dyDescent="0.25">
      <c r="A276" s="56"/>
    </row>
    <row r="277" spans="1:1" x14ac:dyDescent="0.25">
      <c r="A277" s="56"/>
    </row>
    <row r="278" spans="1:1" x14ac:dyDescent="0.25">
      <c r="A278" s="56"/>
    </row>
    <row r="279" spans="1:1" x14ac:dyDescent="0.25">
      <c r="A279" s="56"/>
    </row>
    <row r="280" spans="1:1" x14ac:dyDescent="0.25">
      <c r="A280" s="56"/>
    </row>
    <row r="281" spans="1:1" x14ac:dyDescent="0.25">
      <c r="A281" s="56"/>
    </row>
    <row r="282" spans="1:1" x14ac:dyDescent="0.25">
      <c r="A282" s="56"/>
    </row>
    <row r="283" spans="1:1" x14ac:dyDescent="0.25">
      <c r="A283" s="56"/>
    </row>
    <row r="284" spans="1:1" x14ac:dyDescent="0.25">
      <c r="A284" s="56"/>
    </row>
    <row r="285" spans="1:1" x14ac:dyDescent="0.25">
      <c r="A285" s="56"/>
    </row>
    <row r="286" spans="1:1" x14ac:dyDescent="0.25">
      <c r="A286" s="56"/>
    </row>
    <row r="287" spans="1:1" x14ac:dyDescent="0.25">
      <c r="A287" s="56"/>
    </row>
    <row r="288" spans="1:1" x14ac:dyDescent="0.25">
      <c r="A288" s="56"/>
    </row>
    <row r="289" spans="1:1" x14ac:dyDescent="0.25">
      <c r="A289" s="56"/>
    </row>
    <row r="290" spans="1:1" x14ac:dyDescent="0.25">
      <c r="A290" s="56"/>
    </row>
    <row r="291" spans="1:1" x14ac:dyDescent="0.25">
      <c r="A291" s="56"/>
    </row>
    <row r="292" spans="1:1" x14ac:dyDescent="0.25">
      <c r="A292" s="56"/>
    </row>
    <row r="293" spans="1:1" x14ac:dyDescent="0.25">
      <c r="A293" s="56"/>
    </row>
    <row r="294" spans="1:1" x14ac:dyDescent="0.25">
      <c r="A294" s="56"/>
    </row>
    <row r="295" spans="1:1" x14ac:dyDescent="0.25">
      <c r="A295" s="56"/>
    </row>
    <row r="296" spans="1:1" x14ac:dyDescent="0.25">
      <c r="A296" s="56"/>
    </row>
    <row r="297" spans="1:1" x14ac:dyDescent="0.25">
      <c r="A297" s="56"/>
    </row>
    <row r="298" spans="1:1" x14ac:dyDescent="0.25">
      <c r="A298" s="56"/>
    </row>
    <row r="299" spans="1:1" x14ac:dyDescent="0.25">
      <c r="A299" s="56"/>
    </row>
    <row r="300" spans="1:1" x14ac:dyDescent="0.25">
      <c r="A300" s="56"/>
    </row>
    <row r="301" spans="1:1" x14ac:dyDescent="0.25">
      <c r="A301" s="56"/>
    </row>
    <row r="302" spans="1:1" x14ac:dyDescent="0.25">
      <c r="A302" s="56"/>
    </row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x14ac:dyDescent="0.25">
      <c r="A308" s="56"/>
    </row>
    <row r="309" spans="1:1" x14ac:dyDescent="0.25">
      <c r="A309" s="56"/>
    </row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x14ac:dyDescent="0.25">
      <c r="A313" s="56"/>
    </row>
    <row r="314" spans="1:1" x14ac:dyDescent="0.25">
      <c r="A314" s="56"/>
    </row>
    <row r="315" spans="1:1" x14ac:dyDescent="0.25">
      <c r="A315" s="56"/>
    </row>
    <row r="316" spans="1:1" x14ac:dyDescent="0.25">
      <c r="A316" s="56"/>
    </row>
    <row r="317" spans="1:1" x14ac:dyDescent="0.25">
      <c r="A317" s="56"/>
    </row>
    <row r="318" spans="1:1" x14ac:dyDescent="0.25">
      <c r="A318" s="56"/>
    </row>
    <row r="319" spans="1:1" x14ac:dyDescent="0.25">
      <c r="A319" s="56"/>
    </row>
    <row r="320" spans="1:1" x14ac:dyDescent="0.25">
      <c r="A320" s="56"/>
    </row>
    <row r="321" spans="1:1" x14ac:dyDescent="0.25">
      <c r="A321" s="56"/>
    </row>
    <row r="322" spans="1:1" x14ac:dyDescent="0.25">
      <c r="A322" s="56"/>
    </row>
    <row r="323" spans="1:1" x14ac:dyDescent="0.25">
      <c r="A323" s="56"/>
    </row>
    <row r="324" spans="1:1" x14ac:dyDescent="0.25">
      <c r="A324" s="56"/>
    </row>
    <row r="325" spans="1:1" x14ac:dyDescent="0.25">
      <c r="A325" s="56"/>
    </row>
    <row r="326" spans="1:1" x14ac:dyDescent="0.25">
      <c r="A326" s="56"/>
    </row>
    <row r="327" spans="1:1" x14ac:dyDescent="0.25">
      <c r="A327" s="56"/>
    </row>
    <row r="328" spans="1:1" x14ac:dyDescent="0.25">
      <c r="A328" s="56"/>
    </row>
    <row r="329" spans="1:1" x14ac:dyDescent="0.25">
      <c r="A329" s="56"/>
    </row>
    <row r="330" spans="1:1" x14ac:dyDescent="0.25">
      <c r="A330" s="56"/>
    </row>
    <row r="331" spans="1:1" x14ac:dyDescent="0.25">
      <c r="A331" s="56"/>
    </row>
    <row r="332" spans="1:1" x14ac:dyDescent="0.25">
      <c r="A332" s="56"/>
    </row>
    <row r="333" spans="1:1" x14ac:dyDescent="0.25">
      <c r="A333" s="56"/>
    </row>
    <row r="334" spans="1:1" x14ac:dyDescent="0.25">
      <c r="A334" s="56"/>
    </row>
    <row r="335" spans="1:1" x14ac:dyDescent="0.25">
      <c r="A335" s="56"/>
    </row>
    <row r="336" spans="1:1" x14ac:dyDescent="0.25">
      <c r="A336" s="56"/>
    </row>
    <row r="337" spans="1:1" x14ac:dyDescent="0.25">
      <c r="A337" s="56"/>
    </row>
    <row r="338" spans="1:1" x14ac:dyDescent="0.25">
      <c r="A338" s="56"/>
    </row>
    <row r="339" spans="1:1" x14ac:dyDescent="0.25">
      <c r="A339" s="56"/>
    </row>
    <row r="340" spans="1:1" x14ac:dyDescent="0.25">
      <c r="A340" s="56"/>
    </row>
    <row r="341" spans="1:1" x14ac:dyDescent="0.25">
      <c r="A341" s="56"/>
    </row>
    <row r="342" spans="1:1" x14ac:dyDescent="0.25">
      <c r="A342" s="56"/>
    </row>
    <row r="343" spans="1:1" x14ac:dyDescent="0.25">
      <c r="A343" s="56"/>
    </row>
    <row r="344" spans="1:1" x14ac:dyDescent="0.25">
      <c r="A344" s="56"/>
    </row>
    <row r="345" spans="1:1" x14ac:dyDescent="0.25">
      <c r="A345" s="56"/>
    </row>
    <row r="346" spans="1:1" x14ac:dyDescent="0.25">
      <c r="A346" s="56"/>
    </row>
    <row r="347" spans="1:1" x14ac:dyDescent="0.25">
      <c r="A347" s="56"/>
    </row>
    <row r="348" spans="1:1" x14ac:dyDescent="0.25">
      <c r="A348" s="56"/>
    </row>
    <row r="349" spans="1:1" x14ac:dyDescent="0.25">
      <c r="A349" s="56"/>
    </row>
    <row r="350" spans="1:1" x14ac:dyDescent="0.25">
      <c r="A350" s="56"/>
    </row>
    <row r="351" spans="1:1" x14ac:dyDescent="0.25">
      <c r="A351" s="56"/>
    </row>
    <row r="352" spans="1:1" x14ac:dyDescent="0.25">
      <c r="A352" s="56"/>
    </row>
    <row r="353" spans="1:1" x14ac:dyDescent="0.25">
      <c r="A353" s="56"/>
    </row>
    <row r="354" spans="1:1" x14ac:dyDescent="0.25">
      <c r="A354" s="56"/>
    </row>
    <row r="355" spans="1:1" x14ac:dyDescent="0.25">
      <c r="A355" s="56"/>
    </row>
    <row r="356" spans="1:1" x14ac:dyDescent="0.25">
      <c r="A356" s="56"/>
    </row>
    <row r="357" spans="1:1" x14ac:dyDescent="0.25">
      <c r="A357" s="56"/>
    </row>
    <row r="358" spans="1:1" x14ac:dyDescent="0.25">
      <c r="A358" s="56"/>
    </row>
    <row r="359" spans="1:1" x14ac:dyDescent="0.25">
      <c r="A359" s="56"/>
    </row>
    <row r="360" spans="1:1" x14ac:dyDescent="0.25">
      <c r="A360" s="56"/>
    </row>
    <row r="361" spans="1:1" x14ac:dyDescent="0.25">
      <c r="A361" s="56"/>
    </row>
    <row r="362" spans="1:1" x14ac:dyDescent="0.25">
      <c r="A362" s="56"/>
    </row>
    <row r="363" spans="1:1" x14ac:dyDescent="0.25">
      <c r="A363" s="56"/>
    </row>
    <row r="364" spans="1:1" x14ac:dyDescent="0.25">
      <c r="A364" s="56"/>
    </row>
    <row r="365" spans="1:1" x14ac:dyDescent="0.25">
      <c r="A365" s="56"/>
    </row>
    <row r="366" spans="1:1" x14ac:dyDescent="0.25">
      <c r="A366" s="56"/>
    </row>
    <row r="367" spans="1:1" x14ac:dyDescent="0.25">
      <c r="A367" s="56"/>
    </row>
    <row r="368" spans="1:1" x14ac:dyDescent="0.25">
      <c r="A368" s="56"/>
    </row>
    <row r="369" spans="1:1" x14ac:dyDescent="0.25">
      <c r="A369" s="56"/>
    </row>
    <row r="370" spans="1:1" x14ac:dyDescent="0.25">
      <c r="A370" s="56"/>
    </row>
    <row r="371" spans="1:1" x14ac:dyDescent="0.25">
      <c r="A371" s="56"/>
    </row>
    <row r="372" spans="1:1" x14ac:dyDescent="0.25">
      <c r="A372" s="56"/>
    </row>
    <row r="373" spans="1:1" x14ac:dyDescent="0.25">
      <c r="A373" s="56"/>
    </row>
    <row r="374" spans="1:1" x14ac:dyDescent="0.25">
      <c r="A374" s="56"/>
    </row>
    <row r="375" spans="1:1" x14ac:dyDescent="0.25">
      <c r="A375" s="56"/>
    </row>
    <row r="376" spans="1:1" x14ac:dyDescent="0.25">
      <c r="A376" s="56"/>
    </row>
    <row r="377" spans="1:1" x14ac:dyDescent="0.25">
      <c r="A377" s="56"/>
    </row>
    <row r="378" spans="1:1" x14ac:dyDescent="0.25">
      <c r="A378" s="56"/>
    </row>
    <row r="379" spans="1:1" x14ac:dyDescent="0.25">
      <c r="A379" s="56"/>
    </row>
    <row r="380" spans="1:1" x14ac:dyDescent="0.25">
      <c r="A380" s="56"/>
    </row>
    <row r="381" spans="1:1" x14ac:dyDescent="0.25">
      <c r="A381" s="56"/>
    </row>
    <row r="382" spans="1:1" x14ac:dyDescent="0.25">
      <c r="A382" s="56"/>
    </row>
    <row r="383" spans="1:1" x14ac:dyDescent="0.25">
      <c r="A383" s="56"/>
    </row>
    <row r="384" spans="1:1" x14ac:dyDescent="0.25">
      <c r="A384" s="56"/>
    </row>
    <row r="385" spans="1:1" x14ac:dyDescent="0.25">
      <c r="A385" s="56"/>
    </row>
    <row r="386" spans="1:1" x14ac:dyDescent="0.25">
      <c r="A386" s="56"/>
    </row>
    <row r="387" spans="1:1" x14ac:dyDescent="0.25">
      <c r="A387" s="56"/>
    </row>
    <row r="388" spans="1:1" x14ac:dyDescent="0.25">
      <c r="A388" s="56"/>
    </row>
    <row r="389" spans="1:1" x14ac:dyDescent="0.25">
      <c r="A389" s="56"/>
    </row>
    <row r="390" spans="1:1" x14ac:dyDescent="0.25">
      <c r="A390" s="56"/>
    </row>
    <row r="391" spans="1:1" x14ac:dyDescent="0.25">
      <c r="A391" s="56"/>
    </row>
    <row r="392" spans="1:1" x14ac:dyDescent="0.25">
      <c r="A392" s="56"/>
    </row>
    <row r="393" spans="1:1" x14ac:dyDescent="0.25">
      <c r="A393" s="56"/>
    </row>
    <row r="394" spans="1:1" x14ac:dyDescent="0.25">
      <c r="A394" s="56"/>
    </row>
    <row r="395" spans="1:1" x14ac:dyDescent="0.25">
      <c r="A395" s="56"/>
    </row>
    <row r="396" spans="1:1" x14ac:dyDescent="0.25">
      <c r="A396" s="56"/>
    </row>
    <row r="397" spans="1:1" x14ac:dyDescent="0.25">
      <c r="A397" s="56"/>
    </row>
    <row r="398" spans="1:1" x14ac:dyDescent="0.25">
      <c r="A398" s="56"/>
    </row>
    <row r="399" spans="1:1" x14ac:dyDescent="0.25">
      <c r="A399" s="56"/>
    </row>
    <row r="400" spans="1:1" x14ac:dyDescent="0.25">
      <c r="A400" s="56"/>
    </row>
    <row r="401" spans="1:1" x14ac:dyDescent="0.25">
      <c r="A401" s="56"/>
    </row>
    <row r="402" spans="1:1" x14ac:dyDescent="0.25">
      <c r="A402" s="56"/>
    </row>
    <row r="403" spans="1:1" x14ac:dyDescent="0.25">
      <c r="A403" s="56"/>
    </row>
    <row r="404" spans="1:1" x14ac:dyDescent="0.25">
      <c r="A404" s="56"/>
    </row>
    <row r="405" spans="1:1" x14ac:dyDescent="0.25">
      <c r="A405" s="56"/>
    </row>
    <row r="406" spans="1:1" x14ac:dyDescent="0.25">
      <c r="A406" s="56"/>
    </row>
    <row r="407" spans="1:1" x14ac:dyDescent="0.25">
      <c r="A407" s="56"/>
    </row>
    <row r="408" spans="1:1" x14ac:dyDescent="0.25">
      <c r="A408" s="56"/>
    </row>
    <row r="409" spans="1:1" x14ac:dyDescent="0.25">
      <c r="A409" s="56"/>
    </row>
    <row r="410" spans="1:1" x14ac:dyDescent="0.25">
      <c r="A410" s="56"/>
    </row>
    <row r="411" spans="1:1" x14ac:dyDescent="0.25">
      <c r="A411" s="56"/>
    </row>
    <row r="412" spans="1:1" x14ac:dyDescent="0.25">
      <c r="A412" s="56"/>
    </row>
    <row r="413" spans="1:1" x14ac:dyDescent="0.25">
      <c r="A413" s="56"/>
    </row>
    <row r="414" spans="1:1" x14ac:dyDescent="0.25">
      <c r="A414" s="56"/>
    </row>
    <row r="415" spans="1:1" x14ac:dyDescent="0.25">
      <c r="A415" s="56"/>
    </row>
    <row r="416" spans="1:1" x14ac:dyDescent="0.25">
      <c r="A416" s="56"/>
    </row>
    <row r="417" spans="1:1" x14ac:dyDescent="0.25">
      <c r="A417" s="56"/>
    </row>
    <row r="418" spans="1:1" x14ac:dyDescent="0.25">
      <c r="A418" s="56"/>
    </row>
    <row r="419" spans="1:1" x14ac:dyDescent="0.25">
      <c r="A419" s="56"/>
    </row>
    <row r="420" spans="1:1" x14ac:dyDescent="0.25">
      <c r="A420" s="56"/>
    </row>
    <row r="421" spans="1:1" x14ac:dyDescent="0.25">
      <c r="A421" s="56"/>
    </row>
    <row r="422" spans="1:1" x14ac:dyDescent="0.25">
      <c r="A422" s="56"/>
    </row>
    <row r="423" spans="1:1" x14ac:dyDescent="0.25">
      <c r="A423" s="56"/>
    </row>
    <row r="424" spans="1:1" x14ac:dyDescent="0.25">
      <c r="A424" s="56"/>
    </row>
    <row r="425" spans="1:1" x14ac:dyDescent="0.25">
      <c r="A425" s="56"/>
    </row>
    <row r="426" spans="1:1" x14ac:dyDescent="0.25">
      <c r="A426" s="56"/>
    </row>
    <row r="427" spans="1:1" x14ac:dyDescent="0.25">
      <c r="A427" s="56"/>
    </row>
    <row r="428" spans="1:1" x14ac:dyDescent="0.25">
      <c r="A428" s="56"/>
    </row>
    <row r="429" spans="1:1" x14ac:dyDescent="0.25">
      <c r="A429" s="56"/>
    </row>
    <row r="430" spans="1:1" x14ac:dyDescent="0.25">
      <c r="A430" s="56"/>
    </row>
    <row r="431" spans="1:1" x14ac:dyDescent="0.25">
      <c r="A431" s="56"/>
    </row>
    <row r="432" spans="1:1" x14ac:dyDescent="0.25">
      <c r="A432" s="56"/>
    </row>
    <row r="433" spans="1:1" x14ac:dyDescent="0.25">
      <c r="A433" s="56"/>
    </row>
    <row r="434" spans="1:1" x14ac:dyDescent="0.25">
      <c r="A434" s="56"/>
    </row>
    <row r="435" spans="1:1" x14ac:dyDescent="0.25">
      <c r="A435" s="56"/>
    </row>
    <row r="436" spans="1:1" x14ac:dyDescent="0.25">
      <c r="A436" s="56"/>
    </row>
    <row r="437" spans="1:1" x14ac:dyDescent="0.25">
      <c r="A437" s="56"/>
    </row>
    <row r="438" spans="1:1" x14ac:dyDescent="0.25">
      <c r="A438" s="56"/>
    </row>
    <row r="439" spans="1:1" x14ac:dyDescent="0.25">
      <c r="A439" s="56"/>
    </row>
    <row r="440" spans="1:1" x14ac:dyDescent="0.25">
      <c r="A440" s="56"/>
    </row>
    <row r="441" spans="1:1" x14ac:dyDescent="0.25">
      <c r="A441" s="56"/>
    </row>
    <row r="442" spans="1:1" x14ac:dyDescent="0.25">
      <c r="A442" s="56"/>
    </row>
    <row r="443" spans="1:1" x14ac:dyDescent="0.25">
      <c r="A443" s="56"/>
    </row>
    <row r="444" spans="1:1" x14ac:dyDescent="0.25">
      <c r="A444" s="56"/>
    </row>
    <row r="445" spans="1:1" x14ac:dyDescent="0.25">
      <c r="A445" s="56"/>
    </row>
    <row r="446" spans="1:1" x14ac:dyDescent="0.25">
      <c r="A446" s="56"/>
    </row>
    <row r="447" spans="1:1" x14ac:dyDescent="0.25">
      <c r="A447" s="56"/>
    </row>
    <row r="448" spans="1:1" x14ac:dyDescent="0.25">
      <c r="A448" s="56"/>
    </row>
    <row r="449" spans="1:1" x14ac:dyDescent="0.25">
      <c r="A449" s="56"/>
    </row>
    <row r="450" spans="1:1" x14ac:dyDescent="0.25">
      <c r="A450" s="56"/>
    </row>
    <row r="451" spans="1:1" x14ac:dyDescent="0.25">
      <c r="A451" s="56"/>
    </row>
    <row r="452" spans="1:1" x14ac:dyDescent="0.25">
      <c r="A452" s="56"/>
    </row>
    <row r="453" spans="1:1" x14ac:dyDescent="0.25">
      <c r="A453" s="56"/>
    </row>
    <row r="454" spans="1:1" x14ac:dyDescent="0.25">
      <c r="A454" s="56"/>
    </row>
    <row r="455" spans="1:1" x14ac:dyDescent="0.25">
      <c r="A455" s="56"/>
    </row>
    <row r="456" spans="1:1" x14ac:dyDescent="0.25">
      <c r="A456" s="56"/>
    </row>
    <row r="457" spans="1:1" x14ac:dyDescent="0.25">
      <c r="A457" s="56"/>
    </row>
    <row r="458" spans="1:1" x14ac:dyDescent="0.25">
      <c r="A458" s="56"/>
    </row>
    <row r="459" spans="1:1" x14ac:dyDescent="0.25">
      <c r="A459" s="56"/>
    </row>
    <row r="460" spans="1:1" x14ac:dyDescent="0.25">
      <c r="A460" s="56"/>
    </row>
    <row r="461" spans="1:1" x14ac:dyDescent="0.25">
      <c r="A461" s="56"/>
    </row>
    <row r="462" spans="1:1" x14ac:dyDescent="0.25">
      <c r="A462" s="56"/>
    </row>
    <row r="463" spans="1:1" x14ac:dyDescent="0.25">
      <c r="A463" s="56"/>
    </row>
    <row r="464" spans="1:1" x14ac:dyDescent="0.25">
      <c r="A464" s="56"/>
    </row>
    <row r="465" spans="1:1" x14ac:dyDescent="0.25">
      <c r="A465" s="56"/>
    </row>
    <row r="466" spans="1:1" x14ac:dyDescent="0.25">
      <c r="A466" s="56"/>
    </row>
    <row r="467" spans="1:1" x14ac:dyDescent="0.25">
      <c r="A467" s="56"/>
    </row>
    <row r="468" spans="1:1" x14ac:dyDescent="0.25">
      <c r="A468" s="56"/>
    </row>
    <row r="469" spans="1:1" x14ac:dyDescent="0.25">
      <c r="A469" s="56"/>
    </row>
    <row r="470" spans="1:1" x14ac:dyDescent="0.25">
      <c r="A470" s="56"/>
    </row>
    <row r="471" spans="1:1" x14ac:dyDescent="0.25">
      <c r="A471" s="56"/>
    </row>
    <row r="472" spans="1:1" x14ac:dyDescent="0.25">
      <c r="A472" s="56"/>
    </row>
    <row r="473" spans="1:1" x14ac:dyDescent="0.25">
      <c r="A473" s="56"/>
    </row>
    <row r="474" spans="1:1" x14ac:dyDescent="0.25">
      <c r="A474" s="56"/>
    </row>
    <row r="475" spans="1:1" x14ac:dyDescent="0.25">
      <c r="A475" s="56"/>
    </row>
    <row r="476" spans="1:1" x14ac:dyDescent="0.25">
      <c r="A476" s="56"/>
    </row>
    <row r="477" spans="1:1" x14ac:dyDescent="0.25">
      <c r="A477" s="56"/>
    </row>
    <row r="478" spans="1:1" x14ac:dyDescent="0.25">
      <c r="A478" s="56"/>
    </row>
    <row r="479" spans="1:1" x14ac:dyDescent="0.25">
      <c r="A479" s="56"/>
    </row>
    <row r="480" spans="1:1" x14ac:dyDescent="0.25">
      <c r="A480" s="56"/>
    </row>
    <row r="481" spans="1:1" x14ac:dyDescent="0.25">
      <c r="A481" s="56"/>
    </row>
    <row r="482" spans="1:1" x14ac:dyDescent="0.25">
      <c r="A482" s="56"/>
    </row>
    <row r="483" spans="1:1" x14ac:dyDescent="0.25">
      <c r="A483" s="56"/>
    </row>
    <row r="484" spans="1:1" x14ac:dyDescent="0.25">
      <c r="A484" s="56"/>
    </row>
    <row r="485" spans="1:1" x14ac:dyDescent="0.25">
      <c r="A485" s="56"/>
    </row>
    <row r="486" spans="1:1" x14ac:dyDescent="0.25">
      <c r="A486" s="56"/>
    </row>
    <row r="487" spans="1:1" x14ac:dyDescent="0.25">
      <c r="A487" s="56"/>
    </row>
    <row r="488" spans="1:1" x14ac:dyDescent="0.25">
      <c r="A488" s="56"/>
    </row>
    <row r="489" spans="1:1" x14ac:dyDescent="0.25">
      <c r="A489" s="56"/>
    </row>
    <row r="490" spans="1:1" x14ac:dyDescent="0.25">
      <c r="A490" s="56"/>
    </row>
    <row r="491" spans="1:1" x14ac:dyDescent="0.25">
      <c r="A491" s="56"/>
    </row>
    <row r="492" spans="1:1" x14ac:dyDescent="0.25">
      <c r="A492" s="56"/>
    </row>
    <row r="493" spans="1:1" x14ac:dyDescent="0.25">
      <c r="A493" s="56"/>
    </row>
    <row r="494" spans="1:1" x14ac:dyDescent="0.25">
      <c r="A494" s="56"/>
    </row>
    <row r="495" spans="1:1" x14ac:dyDescent="0.25">
      <c r="A495" s="56"/>
    </row>
    <row r="496" spans="1:1" x14ac:dyDescent="0.25">
      <c r="A496" s="56"/>
    </row>
    <row r="497" spans="1:1" x14ac:dyDescent="0.25">
      <c r="A497" s="56"/>
    </row>
    <row r="498" spans="1:1" x14ac:dyDescent="0.25">
      <c r="A498" s="56"/>
    </row>
    <row r="499" spans="1:1" x14ac:dyDescent="0.25">
      <c r="A499" s="56"/>
    </row>
    <row r="500" spans="1:1" x14ac:dyDescent="0.25">
      <c r="A500" s="56"/>
    </row>
    <row r="501" spans="1:1" x14ac:dyDescent="0.25">
      <c r="A501" s="56"/>
    </row>
    <row r="502" spans="1:1" x14ac:dyDescent="0.25">
      <c r="A502" s="56"/>
    </row>
    <row r="503" spans="1:1" x14ac:dyDescent="0.25">
      <c r="A503" s="56"/>
    </row>
    <row r="504" spans="1:1" x14ac:dyDescent="0.25">
      <c r="A504" s="56"/>
    </row>
    <row r="505" spans="1:1" x14ac:dyDescent="0.25">
      <c r="A505" s="56"/>
    </row>
    <row r="506" spans="1:1" x14ac:dyDescent="0.25">
      <c r="A506" s="56"/>
    </row>
    <row r="507" spans="1:1" x14ac:dyDescent="0.25">
      <c r="A507" s="56"/>
    </row>
    <row r="508" spans="1:1" x14ac:dyDescent="0.25">
      <c r="A508" s="56"/>
    </row>
    <row r="509" spans="1:1" x14ac:dyDescent="0.25">
      <c r="A509" s="56"/>
    </row>
    <row r="510" spans="1:1" x14ac:dyDescent="0.25">
      <c r="A510" s="56"/>
    </row>
    <row r="511" spans="1:1" x14ac:dyDescent="0.25">
      <c r="A511" s="56"/>
    </row>
    <row r="512" spans="1:1" x14ac:dyDescent="0.25">
      <c r="A512" s="56"/>
    </row>
    <row r="513" spans="1:1" x14ac:dyDescent="0.25">
      <c r="A513" s="56"/>
    </row>
    <row r="514" spans="1:1" x14ac:dyDescent="0.25">
      <c r="A514" s="56"/>
    </row>
    <row r="515" spans="1:1" x14ac:dyDescent="0.25">
      <c r="A515" s="56"/>
    </row>
    <row r="516" spans="1:1" x14ac:dyDescent="0.25">
      <c r="A516" s="56"/>
    </row>
    <row r="517" spans="1:1" x14ac:dyDescent="0.25">
      <c r="A517" s="56"/>
    </row>
    <row r="518" spans="1:1" x14ac:dyDescent="0.25">
      <c r="A518" s="56"/>
    </row>
    <row r="519" spans="1:1" x14ac:dyDescent="0.25">
      <c r="A519" s="56"/>
    </row>
    <row r="520" spans="1:1" x14ac:dyDescent="0.25">
      <c r="A520" s="56"/>
    </row>
    <row r="521" spans="1:1" x14ac:dyDescent="0.25">
      <c r="A521" s="56"/>
    </row>
    <row r="522" spans="1:1" x14ac:dyDescent="0.25">
      <c r="A522" s="56"/>
    </row>
    <row r="523" spans="1:1" x14ac:dyDescent="0.25">
      <c r="A523" s="56"/>
    </row>
    <row r="524" spans="1:1" x14ac:dyDescent="0.25">
      <c r="A524" s="56"/>
    </row>
  </sheetData>
  <mergeCells count="61">
    <mergeCell ref="F124:G124"/>
    <mergeCell ref="A5:A6"/>
    <mergeCell ref="B5:B6"/>
    <mergeCell ref="C5:C6"/>
    <mergeCell ref="D5:D6"/>
    <mergeCell ref="E5:E6"/>
    <mergeCell ref="F5:G5"/>
    <mergeCell ref="F6:G6"/>
    <mergeCell ref="B7:G7"/>
    <mergeCell ref="E8:G8"/>
    <mergeCell ref="F9:G9"/>
    <mergeCell ref="F10:G10"/>
    <mergeCell ref="F11:G11"/>
    <mergeCell ref="F12:G12"/>
    <mergeCell ref="F17:G17"/>
    <mergeCell ref="E31:G31"/>
    <mergeCell ref="F32:G32"/>
    <mergeCell ref="F33:G33"/>
    <mergeCell ref="F34:G34"/>
    <mergeCell ref="E54:G54"/>
    <mergeCell ref="B53:G53"/>
    <mergeCell ref="F55:G55"/>
    <mergeCell ref="F56:G56"/>
    <mergeCell ref="F57:G57"/>
    <mergeCell ref="E63:G63"/>
    <mergeCell ref="F64:G64"/>
    <mergeCell ref="F59:G59"/>
    <mergeCell ref="B62:G62"/>
    <mergeCell ref="F65:G65"/>
    <mergeCell ref="F66:G66"/>
    <mergeCell ref="E72:G72"/>
    <mergeCell ref="F73:G73"/>
    <mergeCell ref="F74:G74"/>
    <mergeCell ref="B71:G71"/>
    <mergeCell ref="F75:G75"/>
    <mergeCell ref="E67:G67"/>
    <mergeCell ref="F68:G68"/>
    <mergeCell ref="E76:G76"/>
    <mergeCell ref="F77:G77"/>
    <mergeCell ref="F78:G78"/>
    <mergeCell ref="F79:G79"/>
    <mergeCell ref="E83:G83"/>
    <mergeCell ref="F84:G84"/>
    <mergeCell ref="F85:G85"/>
    <mergeCell ref="B82:G82"/>
    <mergeCell ref="F86:G86"/>
    <mergeCell ref="E87:G87"/>
    <mergeCell ref="F88:G88"/>
    <mergeCell ref="F89:G89"/>
    <mergeCell ref="F90:G90"/>
    <mergeCell ref="E105:G105"/>
    <mergeCell ref="F106:G106"/>
    <mergeCell ref="F107:G107"/>
    <mergeCell ref="C92:G92"/>
    <mergeCell ref="F108:G108"/>
    <mergeCell ref="E98:G98"/>
    <mergeCell ref="F99:G99"/>
    <mergeCell ref="F100:G100"/>
    <mergeCell ref="F101:G101"/>
    <mergeCell ref="F102:G102"/>
    <mergeCell ref="F103:G103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 3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marti</cp:lastModifiedBy>
  <cp:lastPrinted>2021-11-23T15:04:37Z</cp:lastPrinted>
  <dcterms:created xsi:type="dcterms:W3CDTF">2007-01-30T12:14:54Z</dcterms:created>
  <dcterms:modified xsi:type="dcterms:W3CDTF">2021-11-23T15:08:01Z</dcterms:modified>
</cp:coreProperties>
</file>