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2"/>
  </bookViews>
  <sheets>
    <sheet name="bevételek intézményi " sheetId="1" r:id="rId1"/>
    <sheet name="kiadások intézményi" sheetId="2" r:id="rId2"/>
    <sheet name="önkormányzati bevétel-kiadás" sheetId="3" r:id="rId3"/>
  </sheets>
  <definedNames>
    <definedName name="_xlnm.Print_Titles" localSheetId="0">'bevételek intézményi '!$1:$2</definedName>
    <definedName name="_xlnm.Print_Titles" localSheetId="1">'kiadások intézményi'!$2:$3</definedName>
  </definedNames>
  <calcPr fullCalcOnLoad="1"/>
</workbook>
</file>

<file path=xl/sharedStrings.xml><?xml version="1.0" encoding="utf-8"?>
<sst xmlns="http://schemas.openxmlformats.org/spreadsheetml/2006/main" count="572" uniqueCount="235">
  <si>
    <t>Cím</t>
  </si>
  <si>
    <t>Alcím</t>
  </si>
  <si>
    <t>száma:</t>
  </si>
  <si>
    <t>Előir.cs.</t>
  </si>
  <si>
    <t>Intézményi működési bevétel</t>
  </si>
  <si>
    <t>Cím megnevezése</t>
  </si>
  <si>
    <t>Pénzügyi befektetések bevételei</t>
  </si>
  <si>
    <t>Előző évi pénzmaradvány</t>
  </si>
  <si>
    <t>Működési célú pénzmaradvány</t>
  </si>
  <si>
    <t>Felhalmozási célú pénzmaradvány</t>
  </si>
  <si>
    <t>Hitel</t>
  </si>
  <si>
    <t>TB-től támogatásértékű bevétel</t>
  </si>
  <si>
    <t>Alcím, előirányzat- csoport,jogcím csoport, kiemelt előirányzat megnevezése</t>
  </si>
  <si>
    <t>Helyi adók</t>
  </si>
  <si>
    <t>Normatív állami hozzájárulások</t>
  </si>
  <si>
    <t>Normatív kötött felhasználású központi támogatás</t>
  </si>
  <si>
    <t>Élőző évi kp-i költségvetési kieg. és visszatérítés</t>
  </si>
  <si>
    <t>Felhalmozási célú támogatásértékű bevétel</t>
  </si>
  <si>
    <t>Működési célú támogatásértékű bevétel</t>
  </si>
  <si>
    <t>Átvett pénzeszközök</t>
  </si>
  <si>
    <t>Felhalmozási célú pénzeszközátvétel</t>
  </si>
  <si>
    <t>Működési célú pénzeszközátvétel</t>
  </si>
  <si>
    <t>Működési cálú hitel</t>
  </si>
  <si>
    <t>Felhalmozási célú hitel</t>
  </si>
  <si>
    <t>Átengedett központi adók</t>
  </si>
  <si>
    <t>Kiem.ei.</t>
  </si>
  <si>
    <t>Támogatásértékű bevételek, értékpapírok</t>
  </si>
  <si>
    <t>Rövid lejáratú értékpapírok értékesítése</t>
  </si>
  <si>
    <t>összesen</t>
  </si>
  <si>
    <t>Kiem. ei.sz.</t>
  </si>
  <si>
    <t>Működési kiadások</t>
  </si>
  <si>
    <t>Személyi juttatások</t>
  </si>
  <si>
    <t>Munkaadókat terhelő járulékok</t>
  </si>
  <si>
    <t>Dologi kiadások</t>
  </si>
  <si>
    <t>Véglegesen átadott pénzeszközök</t>
  </si>
  <si>
    <t>Működési célú pénzeszköz átadás államháztartáson kívülre</t>
  </si>
  <si>
    <t xml:space="preserve">Kölcsönök nyújtása,törlesztése,értékpapírbeváltás és vásárlás </t>
  </si>
  <si>
    <t>Működési célú támogatási kölcsön</t>
  </si>
  <si>
    <t>Felhalmozási célú támogatási kölcsön</t>
  </si>
  <si>
    <t>Rövid lejáratú értékpapír vásárlás</t>
  </si>
  <si>
    <t>Hitelek</t>
  </si>
  <si>
    <t>Működési célú törlesztés</t>
  </si>
  <si>
    <t>Felhalmozási célú törlesztés</t>
  </si>
  <si>
    <t>Pénzforgalom nélküli kiadások</t>
  </si>
  <si>
    <t>Céltartalék</t>
  </si>
  <si>
    <t>Államháztartási tartalék</t>
  </si>
  <si>
    <t>Főfoglalkozású köztisztviselő</t>
  </si>
  <si>
    <t>Főfoglalkozású közalkalmazott</t>
  </si>
  <si>
    <r>
      <t>Foglalkoztatottak átlaglészáma (fő) :</t>
    </r>
    <r>
      <rPr>
        <sz val="8"/>
        <rFont val="Times New Roman"/>
        <family val="1"/>
      </rPr>
      <t xml:space="preserve"> képviselők nélkül</t>
    </r>
  </si>
  <si>
    <t>2/a</t>
  </si>
  <si>
    <t>2/b</t>
  </si>
  <si>
    <t>Közutak üzemeltetése</t>
  </si>
  <si>
    <t>2/c</t>
  </si>
  <si>
    <t>Munka Törvénykönyve szerinti foglalkoztatott</t>
  </si>
  <si>
    <t>2/d</t>
  </si>
  <si>
    <t>2/e</t>
  </si>
  <si>
    <t>2/f</t>
  </si>
  <si>
    <t>Város- és községgazdálkodás</t>
  </si>
  <si>
    <t xml:space="preserve">Foglalkoztatottak átlaglészáma (fő) </t>
  </si>
  <si>
    <t>2/g</t>
  </si>
  <si>
    <t>Közvilágítás</t>
  </si>
  <si>
    <t>2/h</t>
  </si>
  <si>
    <t>Temetkezés és ehhez kapcsolódó szolgáltatás</t>
  </si>
  <si>
    <t>2/i</t>
  </si>
  <si>
    <t>Működési kiadás</t>
  </si>
  <si>
    <t>Dologi kiadás</t>
  </si>
  <si>
    <t>3/a</t>
  </si>
  <si>
    <t>Védőnői szolgálat</t>
  </si>
  <si>
    <t>Foglalkoztatottak átlaglétszáma</t>
  </si>
  <si>
    <t>3/b</t>
  </si>
  <si>
    <t>3/c</t>
  </si>
  <si>
    <t>3/d</t>
  </si>
  <si>
    <t>Társadalom- és szociálpolitikai juttatások</t>
  </si>
  <si>
    <t>3/e</t>
  </si>
  <si>
    <t>Támogatásértékű kiadások</t>
  </si>
  <si>
    <t>Szociális étkeztetés</t>
  </si>
  <si>
    <t>Önkormányzati Konyha</t>
  </si>
  <si>
    <t>Óvodai intézményi étkeztetés</t>
  </si>
  <si>
    <t>Iskolai intézményi étkeztetés</t>
  </si>
  <si>
    <t>Munkahelyi vendéglátás</t>
  </si>
  <si>
    <t>Felhalmozási kiadások</t>
  </si>
  <si>
    <t>Felújítások</t>
  </si>
  <si>
    <t>Beruházások</t>
  </si>
  <si>
    <t>Felújítás</t>
  </si>
  <si>
    <t>Pénzügyi befektetések kiadásai</t>
  </si>
  <si>
    <t>Támogatásértékű működési kiadás</t>
  </si>
  <si>
    <t>Támogatásértékű felhalmozási kiadás</t>
  </si>
  <si>
    <t>Felhalmozási célú pénzeszköz átadás államháztartáson kívülre</t>
  </si>
  <si>
    <t>KIADÁSOK ÖSSZESEN</t>
  </si>
  <si>
    <t>Alkalmazotti létszám:</t>
  </si>
  <si>
    <t>Illetékek</t>
  </si>
  <si>
    <t>Támogatások</t>
  </si>
  <si>
    <t>Önkormányzatok költségvetési támogatása</t>
  </si>
  <si>
    <t>Felhalmozási és tőkejellegű bevételek</t>
  </si>
  <si>
    <t>Támogatásértékű bevételek</t>
  </si>
  <si>
    <t>Támogatásértékű működési bevétel</t>
  </si>
  <si>
    <t>Jogcím</t>
  </si>
  <si>
    <t>Működési bevételek</t>
  </si>
  <si>
    <t>Önkormányzatok sajátos működési bevételei</t>
  </si>
  <si>
    <t>Központosított állami támogatás</t>
  </si>
  <si>
    <t>Fejlesztési célú támogatás</t>
  </si>
  <si>
    <t>Tárgyi eszközök immateriális javak értékesítése</t>
  </si>
  <si>
    <t>Önkorm.sajátos felhalmozási és tőkebevéte</t>
  </si>
  <si>
    <t>Támogatásértékű működési bevételek</t>
  </si>
  <si>
    <t>Intézményi működéshez kapcsolódó egyéb bevétel</t>
  </si>
  <si>
    <t>Önkormányzatok sajátos működési bevétele</t>
  </si>
  <si>
    <t>iparűzési adó</t>
  </si>
  <si>
    <t>ebből :kommunális adó</t>
  </si>
  <si>
    <t xml:space="preserve">                     SZJAhelyben maradó</t>
  </si>
  <si>
    <t xml:space="preserve">                    Jövedelemkülönbség mérséklés</t>
  </si>
  <si>
    <t xml:space="preserve">                    Gépjárműadó</t>
  </si>
  <si>
    <t>Normatív állami hozzájárulás</t>
  </si>
  <si>
    <t>Normatív  kötött felhasználású támogatás</t>
  </si>
  <si>
    <t>Tárgyi eszköz és immateriális javak értékesítése</t>
  </si>
  <si>
    <t>Önkormányzatok sajátos felhalmozási és tőkebevétele</t>
  </si>
  <si>
    <t>telekértékesítés</t>
  </si>
  <si>
    <t>Működési célú hitel</t>
  </si>
  <si>
    <t>Város- és községgazdálkodási szolgáltatás</t>
  </si>
  <si>
    <t xml:space="preserve">Intézményi működéshez kapcsolódó egyéb bevétel </t>
  </si>
  <si>
    <t>ÁFA bevétel</t>
  </si>
  <si>
    <t>Intézményi működés bevétel</t>
  </si>
  <si>
    <t>Bevételek összesen</t>
  </si>
  <si>
    <t>Támogatásértékű bevétel</t>
  </si>
  <si>
    <t>Átvett pénzeszköz</t>
  </si>
  <si>
    <t>Működési bevétel</t>
  </si>
  <si>
    <t xml:space="preserve">Polgármesteri Hivatal </t>
  </si>
  <si>
    <t>Főfoglalkozású közalkalmazott( ebből 8 fő óvodapedagógus,4 fő dajka)</t>
  </si>
  <si>
    <t>telekadó</t>
  </si>
  <si>
    <t>Bírságok, pótlékok és egyéb sajátos bevételek( szoc. bérlakás bérleti díj)</t>
  </si>
  <si>
    <t xml:space="preserve">                                                                                                                                 </t>
  </si>
  <si>
    <t>Beruházás</t>
  </si>
  <si>
    <t>Bölcsődei ellátás Üllés</t>
  </si>
  <si>
    <t>Déryné Kulturális Központ</t>
  </si>
  <si>
    <t>Eredeti ei.</t>
  </si>
  <si>
    <t>eredeti ei.</t>
  </si>
  <si>
    <t>Foglalkoztatottak átlaglétszáma önkormányzati konyha összesen</t>
  </si>
  <si>
    <t xml:space="preserve">Munka Törvénykönyve szerinti foglalkoztatás </t>
  </si>
  <si>
    <r>
      <t>ezen belül</t>
    </r>
    <r>
      <rPr>
        <sz val="8"/>
        <rFont val="Times New Roman"/>
        <family val="1"/>
      </rPr>
      <t xml:space="preserve">: Civil szervezetek pályázati alapja, </t>
    </r>
  </si>
  <si>
    <t>Támogatásértékű kiadás</t>
  </si>
  <si>
    <t>Működési célú támogatásért. Kiadások( ÖNO működésére)</t>
  </si>
  <si>
    <t>Főfoglalkozású polgármester</t>
  </si>
  <si>
    <t>Üdülői szálláshely-szolgáltatás /Erdei iskola/</t>
  </si>
  <si>
    <t>Építményüzemeltetés   (Technikai csoport)</t>
  </si>
  <si>
    <t>Lakóingatlan bérbeadás</t>
  </si>
  <si>
    <t>Zöldterületkezelés</t>
  </si>
  <si>
    <t>Sportlétesítmények üzemeltetése</t>
  </si>
  <si>
    <t>Család- és nővédelmi eü-i gondozás</t>
  </si>
  <si>
    <t>Ifjúság-egészségügyi gondozás</t>
  </si>
  <si>
    <t>Tanyagondnoki szolgálat</t>
  </si>
  <si>
    <t>Foglalkoztatottak átlaglétszáma Munkatörvény könyve szerint ( fő)</t>
  </si>
  <si>
    <t>3/f</t>
  </si>
  <si>
    <t>3/g</t>
  </si>
  <si>
    <t>Lakásfenntartási támogatás normatív</t>
  </si>
  <si>
    <t>Közművelődési intézmények, közösségi színterek működtetése</t>
  </si>
  <si>
    <t>Közművelődési tevékenységek és támogatása (alkotóház;családi ünnepek)</t>
  </si>
  <si>
    <t>Fénymásolás, egyéb irodai szolgáltatás ( Info központ)</t>
  </si>
  <si>
    <t>Könyvtári szolgáltatás</t>
  </si>
  <si>
    <t>Könyvtári állomány gyarapítása, nyilvántartása</t>
  </si>
  <si>
    <t xml:space="preserve"> munkatörvénykönyves( 8 órás)</t>
  </si>
  <si>
    <t>Főfoglalkozású köztisztviselő és polgármester</t>
  </si>
  <si>
    <t xml:space="preserve"> egyéb önkormányzati vagyon bérbeadásból</t>
  </si>
  <si>
    <t xml:space="preserve"> Nem lakóingatlan bérbeadás</t>
  </si>
  <si>
    <t>2/j</t>
  </si>
  <si>
    <t>Fénymásolás egyéb irodai szolg. ( Info Központ)</t>
  </si>
  <si>
    <t>Egészségvédelmi hét</t>
  </si>
  <si>
    <t>Felújítások( bérlakás és szolg. Lakás nyilászárócsere)</t>
  </si>
  <si>
    <t>eszközbeszerzés(gáztűzhelycsere bérlakás)</t>
  </si>
  <si>
    <t>Személyi juttatások( önkéntes tűzoltók megbízásidíja)</t>
  </si>
  <si>
    <t>Munkaadókat terhelő járulékok(önkéntes tűzoltók)</t>
  </si>
  <si>
    <t>önkéntes tűzoltó egyesület működési költsége</t>
  </si>
  <si>
    <t>Köztemető fenntartása</t>
  </si>
  <si>
    <t>tervezett átlagos ellátotti létszám  170 fő</t>
  </si>
  <si>
    <t>Felújítások(nyilászáró csere)</t>
  </si>
  <si>
    <t>Beruházások( urnafal építés)</t>
  </si>
  <si>
    <t>Önkormányzat település üzemeltetési feladatok</t>
  </si>
  <si>
    <t xml:space="preserve">hosszútávú közfoglalkoztatás </t>
  </si>
  <si>
    <t>Önkormányzati egészségügyi és szociális ellátás</t>
  </si>
  <si>
    <t>Beruházások ( számítógépek beszerzése</t>
  </si>
  <si>
    <t>Hosszútávú közfoglalkoztatás</t>
  </si>
  <si>
    <t>Közfoglalkoztatottak átlagos létszáma</t>
  </si>
  <si>
    <t>Foglalkoztatottak átlaglétszáma Déryné Kulturális Központ összesen</t>
  </si>
  <si>
    <t>Önkormányzati tevékenység</t>
  </si>
  <si>
    <t>2/k</t>
  </si>
  <si>
    <t>Tagdíjak fizetésére</t>
  </si>
  <si>
    <t>Munka Törvénykönyve szerinti foglalkoztatás közfoglalkoztatott)</t>
  </si>
  <si>
    <t>Intézményi működéshez kapcsolódó egyéb bevétel Bölcsőde</t>
  </si>
  <si>
    <t>Intézményi működéshez kapcsolódó egyéb bevételSZoc.ebéd</t>
  </si>
  <si>
    <t>ÁFA bevétel   Bölccőde</t>
  </si>
  <si>
    <t>Szociális étkeztetés és Bölcsődei étkeztetés</t>
  </si>
  <si>
    <t>Intézményi működéshez kapcsolódó egyéb bevétel úszásoktatás</t>
  </si>
  <si>
    <t>Foglalkoztatottak átlaglétszáma ( fő)összesen ( közfoglalkoztatott nélkül)</t>
  </si>
  <si>
    <r>
      <rPr>
        <b/>
        <sz val="8"/>
        <rFont val="Times New Roman"/>
        <family val="1"/>
      </rPr>
      <t>Ezen belül :</t>
    </r>
    <r>
      <rPr>
        <sz val="8"/>
        <rFont val="Times New Roman"/>
        <family val="1"/>
      </rPr>
      <t>Falunapi rendezvényre</t>
    </r>
  </si>
  <si>
    <t>melyből: Belvízvédekezésre</t>
  </si>
  <si>
    <t>Foglalkoztatást helyettesítő támogatás</t>
  </si>
  <si>
    <t>tervezett átlagos ellátotti létszám  36 fő fogl.hely.tám.</t>
  </si>
  <si>
    <t>Csigabiga Óvoda és Bölcsőde</t>
  </si>
  <si>
    <t xml:space="preserve">Óvodai nevelés </t>
  </si>
  <si>
    <t xml:space="preserve">Bölcsődei ellátás  </t>
  </si>
  <si>
    <t xml:space="preserve">Általonos iskola nappali renszerű oktatás </t>
  </si>
  <si>
    <t>2/l</t>
  </si>
  <si>
    <t xml:space="preserve">Támogatásértékű működési bevételek </t>
  </si>
  <si>
    <t>Óvodai nevelés</t>
  </si>
  <si>
    <t>Működési célú pénzeszköz átvétel</t>
  </si>
  <si>
    <t>Egyéb sajátos bevéte pótlék, bírság</t>
  </si>
  <si>
    <t>Bírságok, pótlékok és egyéb sajátos bevételek</t>
  </si>
  <si>
    <t>Kiem. ei.</t>
  </si>
  <si>
    <t>EZER FT</t>
  </si>
  <si>
    <t>Kiadások összesen</t>
  </si>
  <si>
    <t>Közfoglalkozatottak átlaglétszáma</t>
  </si>
  <si>
    <t>Főfoglakozású közalkalmazott</t>
  </si>
  <si>
    <t>Önkormányzat irányíása alá tartozó költségvetési szervek működési célú támogatása</t>
  </si>
  <si>
    <t>2014. ÉVI KÖLTSÉGVETÉS</t>
  </si>
  <si>
    <t>2014.év</t>
  </si>
  <si>
    <t xml:space="preserve">Üllés Nagyközségi Önkormányzat </t>
  </si>
  <si>
    <t>1/A</t>
  </si>
  <si>
    <t>Önkormányzati bevételek</t>
  </si>
  <si>
    <t>Önkormányzati feladatellátási feladatok</t>
  </si>
  <si>
    <t>ÁFA bevétel  szociális étkeztetés</t>
  </si>
  <si>
    <t>2014.</t>
  </si>
  <si>
    <t>Üllés Nagyközségi Önkormányzat</t>
  </si>
  <si>
    <t xml:space="preserve">      ebből:    ezsközbeszerzés ( laptopok)</t>
  </si>
  <si>
    <t>rendezési terv felülvizsgálata</t>
  </si>
  <si>
    <t>Beruházások ( fűnyíró traktor lízingdíja 2014. évre)</t>
  </si>
  <si>
    <t>Felhalmozási célú pénzeszköz átadás államháztartáson kívülre( sportpálya talajfelújítás pályázati önerő)</t>
  </si>
  <si>
    <t>Részmunkaidős közalkalmazott ( 4 órás)</t>
  </si>
  <si>
    <t>Önkormányzati segélyek</t>
  </si>
  <si>
    <t xml:space="preserve">  ebből: Talentum pályázat és Bursa</t>
  </si>
  <si>
    <t xml:space="preserve">             köztemetés</t>
  </si>
  <si>
    <t>Eszközbeszerzés érdekeltségnövelő pályázat önerő biztosítása</t>
  </si>
  <si>
    <t>Beruházások ( gázüst vásárlásra)</t>
  </si>
  <si>
    <t>Főfoglalkozású közalkalmazott ( június 1-től +3 közalkalmazott)</t>
  </si>
  <si>
    <t>Részmunkaidős közalkalmazott</t>
  </si>
  <si>
    <t xml:space="preserve">Főfoglalkozású közalkalmazott  </t>
  </si>
  <si>
    <t xml:space="preserve">Foglalkoztatottak átlaglétszáma ( fő) képviselők nélkül  </t>
  </si>
  <si>
    <t>ÜLLÉS NAGYKÖZSÉGI ÖNKORMÁNYZAT BEVÉTELEI ÉS KIADÁSAI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</si>
</sst>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</numFmts>
  <fonts count="32">
    <font>
      <sz val="10"/>
      <name val="Arial"/>
      <family val="0"/>
    </font>
    <font>
      <b/>
      <sz val="8"/>
      <name val="Times New Roman"/>
      <family val="1"/>
    </font>
    <font>
      <b/>
      <sz val="8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name val="Arial"/>
      <family val="0"/>
    </font>
    <font>
      <b/>
      <sz val="6"/>
      <name val="Times New Roman"/>
      <family val="1"/>
    </font>
    <font>
      <sz val="6"/>
      <name val="Times New Roman"/>
      <family val="1"/>
    </font>
    <font>
      <sz val="9"/>
      <name val="Arial"/>
      <family val="0"/>
    </font>
    <font>
      <sz val="8"/>
      <name val="Palatino"/>
      <family val="1"/>
    </font>
    <font>
      <b/>
      <i/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>
        <color indexed="8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>
        <color indexed="8"/>
      </right>
      <top style="medium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medium">
        <color indexed="8"/>
      </right>
      <top style="thin"/>
      <bottom>
        <color indexed="63"/>
      </bottom>
    </border>
    <border>
      <left style="thin"/>
      <right style="medium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/>
      <top style="medium">
        <color indexed="8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7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0" fillId="17" borderId="7" applyNumberFormat="0" applyFon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5" fillId="4" borderId="0" applyNumberFormat="0" applyBorder="0" applyAlignment="0" applyProtection="0"/>
    <xf numFmtId="0" fontId="26" fillId="22" borderId="8" applyNumberFormat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  <xf numFmtId="0" fontId="30" fillId="23" borderId="0" applyNumberFormat="0" applyBorder="0" applyAlignment="0" applyProtection="0"/>
    <xf numFmtId="0" fontId="31" fillId="22" borderId="1" applyNumberFormat="0" applyAlignment="0" applyProtection="0"/>
    <xf numFmtId="9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center"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3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4" xfId="0" applyBorder="1" applyAlignment="1">
      <alignment/>
    </xf>
    <xf numFmtId="0" fontId="5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1" fillId="0" borderId="11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7" xfId="0" applyBorder="1" applyAlignment="1">
      <alignment/>
    </xf>
    <xf numFmtId="0" fontId="2" fillId="0" borderId="18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/>
    </xf>
    <xf numFmtId="0" fontId="6" fillId="0" borderId="21" xfId="0" applyFont="1" applyBorder="1" applyAlignment="1">
      <alignment/>
    </xf>
    <xf numFmtId="0" fontId="5" fillId="0" borderId="24" xfId="0" applyFont="1" applyBorder="1" applyAlignment="1">
      <alignment/>
    </xf>
    <xf numFmtId="0" fontId="1" fillId="0" borderId="13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5" fillId="0" borderId="15" xfId="0" applyFont="1" applyBorder="1" applyAlignment="1">
      <alignment/>
    </xf>
    <xf numFmtId="0" fontId="6" fillId="0" borderId="24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5" fillId="0" borderId="22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5" fillId="24" borderId="11" xfId="0" applyFont="1" applyFill="1" applyBorder="1" applyAlignment="1">
      <alignment/>
    </xf>
    <xf numFmtId="0" fontId="1" fillId="24" borderId="11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5" borderId="0" xfId="0" applyFill="1" applyAlignment="1">
      <alignment/>
    </xf>
    <xf numFmtId="0" fontId="0" fillId="0" borderId="29" xfId="0" applyBorder="1" applyAlignment="1">
      <alignment/>
    </xf>
    <xf numFmtId="0" fontId="5" fillId="0" borderId="30" xfId="0" applyFont="1" applyBorder="1" applyAlignment="1">
      <alignment/>
    </xf>
    <xf numFmtId="0" fontId="6" fillId="0" borderId="30" xfId="0" applyFont="1" applyBorder="1" applyAlignment="1">
      <alignment/>
    </xf>
    <xf numFmtId="0" fontId="0" fillId="0" borderId="0" xfId="0" applyFill="1" applyAlignment="1">
      <alignment/>
    </xf>
    <xf numFmtId="0" fontId="0" fillId="0" borderId="31" xfId="0" applyBorder="1" applyAlignment="1">
      <alignment/>
    </xf>
    <xf numFmtId="0" fontId="5" fillId="0" borderId="11" xfId="0" applyFont="1" applyFill="1" applyBorder="1" applyAlignment="1">
      <alignment/>
    </xf>
    <xf numFmtId="0" fontId="8" fillId="24" borderId="10" xfId="0" applyFont="1" applyFill="1" applyBorder="1" applyAlignment="1">
      <alignment horizontal="center"/>
    </xf>
    <xf numFmtId="0" fontId="9" fillId="24" borderId="10" xfId="0" applyFont="1" applyFill="1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3" fillId="0" borderId="34" xfId="0" applyFont="1" applyBorder="1" applyAlignment="1">
      <alignment horizontal="center"/>
    </xf>
    <xf numFmtId="0" fontId="0" fillId="24" borderId="33" xfId="0" applyFill="1" applyBorder="1" applyAlignment="1">
      <alignment/>
    </xf>
    <xf numFmtId="0" fontId="0" fillId="24" borderId="33" xfId="0" applyFill="1" applyBorder="1" applyAlignment="1">
      <alignment wrapText="1"/>
    </xf>
    <xf numFmtId="0" fontId="1" fillId="0" borderId="13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1" fillId="0" borderId="13" xfId="0" applyFont="1" applyBorder="1" applyAlignment="1">
      <alignment/>
    </xf>
    <xf numFmtId="0" fontId="5" fillId="0" borderId="13" xfId="0" applyFont="1" applyFill="1" applyBorder="1" applyAlignment="1">
      <alignment/>
    </xf>
    <xf numFmtId="0" fontId="0" fillId="0" borderId="33" xfId="0" applyFill="1" applyBorder="1" applyAlignment="1">
      <alignment/>
    </xf>
    <xf numFmtId="0" fontId="1" fillId="0" borderId="11" xfId="0" applyFont="1" applyFill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0" fillId="0" borderId="36" xfId="0" applyBorder="1" applyAlignment="1">
      <alignment/>
    </xf>
    <xf numFmtId="0" fontId="5" fillId="0" borderId="24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6" fillId="0" borderId="39" xfId="0" applyFont="1" applyBorder="1" applyAlignment="1">
      <alignment/>
    </xf>
    <xf numFmtId="0" fontId="0" fillId="0" borderId="33" xfId="0" applyBorder="1" applyAlignment="1">
      <alignment wrapText="1"/>
    </xf>
    <xf numFmtId="0" fontId="1" fillId="0" borderId="40" xfId="0" applyFont="1" applyBorder="1" applyAlignment="1">
      <alignment horizontal="left" vertical="center"/>
    </xf>
    <xf numFmtId="0" fontId="9" fillId="0" borderId="41" xfId="0" applyFont="1" applyBorder="1" applyAlignment="1">
      <alignment horizontal="center"/>
    </xf>
    <xf numFmtId="0" fontId="1" fillId="0" borderId="22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0" fillId="24" borderId="43" xfId="0" applyFill="1" applyBorder="1" applyAlignment="1">
      <alignment/>
    </xf>
    <xf numFmtId="0" fontId="0" fillId="0" borderId="44" xfId="0" applyBorder="1" applyAlignment="1">
      <alignment/>
    </xf>
    <xf numFmtId="0" fontId="0" fillId="24" borderId="44" xfId="0" applyFill="1" applyBorder="1" applyAlignment="1">
      <alignment/>
    </xf>
    <xf numFmtId="0" fontId="0" fillId="0" borderId="44" xfId="0" applyFont="1" applyBorder="1" applyAlignment="1">
      <alignment/>
    </xf>
    <xf numFmtId="0" fontId="0" fillId="24" borderId="44" xfId="0" applyFont="1" applyFill="1" applyBorder="1" applyAlignment="1">
      <alignment/>
    </xf>
    <xf numFmtId="0" fontId="4" fillId="0" borderId="44" xfId="0" applyFont="1" applyBorder="1" applyAlignment="1">
      <alignment/>
    </xf>
    <xf numFmtId="0" fontId="5" fillId="0" borderId="44" xfId="0" applyFont="1" applyBorder="1" applyAlignment="1">
      <alignment/>
    </xf>
    <xf numFmtId="0" fontId="0" fillId="0" borderId="44" xfId="0" applyFill="1" applyBorder="1" applyAlignment="1">
      <alignment/>
    </xf>
    <xf numFmtId="0" fontId="0" fillId="25" borderId="44" xfId="0" applyFill="1" applyBorder="1" applyAlignment="1">
      <alignment/>
    </xf>
    <xf numFmtId="0" fontId="0" fillId="0" borderId="45" xfId="0" applyBorder="1" applyAlignment="1">
      <alignment/>
    </xf>
    <xf numFmtId="0" fontId="0" fillId="0" borderId="43" xfId="0" applyBorder="1" applyAlignment="1">
      <alignment/>
    </xf>
    <xf numFmtId="0" fontId="7" fillId="0" borderId="44" xfId="0" applyFont="1" applyBorder="1" applyAlignment="1">
      <alignment/>
    </xf>
    <xf numFmtId="0" fontId="0" fillId="0" borderId="33" xfId="0" applyFill="1" applyBorder="1" applyAlignment="1">
      <alignment wrapText="1"/>
    </xf>
    <xf numFmtId="1" fontId="0" fillId="0" borderId="33" xfId="0" applyNumberFormat="1" applyFill="1" applyBorder="1" applyAlignment="1">
      <alignment wrapText="1"/>
    </xf>
    <xf numFmtId="1" fontId="0" fillId="24" borderId="33" xfId="0" applyNumberFormat="1" applyFill="1" applyBorder="1" applyAlignment="1">
      <alignment wrapText="1"/>
    </xf>
    <xf numFmtId="1" fontId="0" fillId="0" borderId="33" xfId="0" applyNumberFormat="1" applyBorder="1" applyAlignment="1">
      <alignment/>
    </xf>
    <xf numFmtId="0" fontId="5" fillId="0" borderId="14" xfId="0" applyFont="1" applyBorder="1" applyAlignment="1">
      <alignment/>
    </xf>
    <xf numFmtId="0" fontId="6" fillId="0" borderId="37" xfId="0" applyFont="1" applyBorder="1" applyAlignment="1">
      <alignment horizontal="left" vertical="center"/>
    </xf>
    <xf numFmtId="1" fontId="0" fillId="0" borderId="45" xfId="0" applyNumberFormat="1" applyBorder="1" applyAlignment="1">
      <alignment/>
    </xf>
    <xf numFmtId="0" fontId="3" fillId="0" borderId="46" xfId="0" applyFont="1" applyBorder="1" applyAlignment="1">
      <alignment horizontal="center"/>
    </xf>
    <xf numFmtId="0" fontId="1" fillId="24" borderId="11" xfId="0" applyFont="1" applyFill="1" applyBorder="1" applyAlignment="1">
      <alignment/>
    </xf>
    <xf numFmtId="0" fontId="12" fillId="24" borderId="11" xfId="0" applyFont="1" applyFill="1" applyBorder="1" applyAlignment="1">
      <alignment/>
    </xf>
    <xf numFmtId="0" fontId="0" fillId="24" borderId="44" xfId="0" applyFill="1" applyBorder="1" applyAlignment="1">
      <alignment/>
    </xf>
    <xf numFmtId="0" fontId="1" fillId="24" borderId="13" xfId="0" applyFont="1" applyFill="1" applyBorder="1" applyAlignment="1">
      <alignment/>
    </xf>
    <xf numFmtId="0" fontId="12" fillId="24" borderId="11" xfId="0" applyFont="1" applyFill="1" applyBorder="1" applyAlignment="1">
      <alignment/>
    </xf>
    <xf numFmtId="0" fontId="7" fillId="24" borderId="44" xfId="0" applyFont="1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0" fillId="24" borderId="33" xfId="0" applyFill="1" applyBorder="1" applyAlignment="1">
      <alignment/>
    </xf>
    <xf numFmtId="1" fontId="0" fillId="0" borderId="11" xfId="0" applyNumberFormat="1" applyBorder="1" applyAlignment="1">
      <alignment/>
    </xf>
    <xf numFmtId="0" fontId="0" fillId="0" borderId="33" xfId="0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47" xfId="0" applyBorder="1" applyAlignment="1">
      <alignment/>
    </xf>
    <xf numFmtId="0" fontId="3" fillId="0" borderId="48" xfId="0" applyFont="1" applyBorder="1" applyAlignment="1">
      <alignment horizontal="center"/>
    </xf>
    <xf numFmtId="0" fontId="0" fillId="0" borderId="49" xfId="0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39" xfId="0" applyFont="1" applyBorder="1" applyAlignment="1">
      <alignment/>
    </xf>
    <xf numFmtId="0" fontId="0" fillId="0" borderId="43" xfId="0" applyBorder="1" applyAlignment="1">
      <alignment/>
    </xf>
    <xf numFmtId="0" fontId="8" fillId="24" borderId="50" xfId="0" applyFont="1" applyFill="1" applyBorder="1" applyAlignment="1">
      <alignment horizontal="center"/>
    </xf>
    <xf numFmtId="0" fontId="9" fillId="24" borderId="51" xfId="0" applyFont="1" applyFill="1" applyBorder="1" applyAlignment="1">
      <alignment horizontal="center"/>
    </xf>
    <xf numFmtId="0" fontId="13" fillId="0" borderId="10" xfId="0" applyFont="1" applyBorder="1" applyAlignment="1">
      <alignment horizontal="left" textRotation="90" shrinkToFit="1"/>
    </xf>
    <xf numFmtId="0" fontId="13" fillId="0" borderId="10" xfId="0" applyFont="1" applyBorder="1" applyAlignment="1">
      <alignment textRotation="90"/>
    </xf>
    <xf numFmtId="0" fontId="13" fillId="0" borderId="10" xfId="0" applyFont="1" applyBorder="1" applyAlignment="1">
      <alignment vertical="center" textRotation="90"/>
    </xf>
    <xf numFmtId="0" fontId="3" fillId="0" borderId="34" xfId="0" applyFont="1" applyBorder="1" applyAlignment="1">
      <alignment horizontal="center" textRotation="90"/>
    </xf>
    <xf numFmtId="0" fontId="3" fillId="0" borderId="10" xfId="0" applyFont="1" applyBorder="1" applyAlignment="1">
      <alignment horizontal="center" textRotation="90"/>
    </xf>
    <xf numFmtId="0" fontId="3" fillId="0" borderId="42" xfId="0" applyFont="1" applyBorder="1" applyAlignment="1">
      <alignment horizontal="center"/>
    </xf>
    <xf numFmtId="3" fontId="0" fillId="0" borderId="47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0" fontId="14" fillId="0" borderId="39" xfId="0" applyFont="1" applyBorder="1" applyAlignment="1">
      <alignment/>
    </xf>
    <xf numFmtId="0" fontId="0" fillId="0" borderId="22" xfId="0" applyBorder="1" applyAlignment="1">
      <alignment/>
    </xf>
    <xf numFmtId="0" fontId="0" fillId="0" borderId="54" xfId="0" applyBorder="1" applyAlignment="1">
      <alignment/>
    </xf>
    <xf numFmtId="0" fontId="13" fillId="0" borderId="22" xfId="0" applyFont="1" applyBorder="1" applyAlignment="1">
      <alignment/>
    </xf>
    <xf numFmtId="0" fontId="5" fillId="0" borderId="54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54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54" xfId="0" applyFont="1" applyBorder="1" applyAlignment="1">
      <alignment/>
    </xf>
    <xf numFmtId="0" fontId="14" fillId="0" borderId="22" xfId="0" applyFont="1" applyBorder="1" applyAlignment="1">
      <alignment/>
    </xf>
    <xf numFmtId="0" fontId="14" fillId="0" borderId="54" xfId="0" applyFont="1" applyBorder="1" applyAlignment="1">
      <alignment/>
    </xf>
    <xf numFmtId="0" fontId="13" fillId="0" borderId="54" xfId="0" applyFont="1" applyBorder="1" applyAlignment="1">
      <alignment/>
    </xf>
    <xf numFmtId="0" fontId="6" fillId="0" borderId="40" xfId="0" applyFont="1" applyBorder="1" applyAlignment="1">
      <alignment/>
    </xf>
    <xf numFmtId="0" fontId="5" fillId="0" borderId="39" xfId="0" applyFont="1" applyBorder="1" applyAlignment="1">
      <alignment/>
    </xf>
    <xf numFmtId="0" fontId="6" fillId="0" borderId="39" xfId="0" applyFont="1" applyBorder="1" applyAlignment="1">
      <alignment/>
    </xf>
    <xf numFmtId="0" fontId="5" fillId="0" borderId="55" xfId="0" applyFont="1" applyBorder="1" applyAlignment="1">
      <alignment/>
    </xf>
    <xf numFmtId="0" fontId="5" fillId="0" borderId="22" xfId="0" applyFont="1" applyBorder="1" applyAlignment="1">
      <alignment/>
    </xf>
    <xf numFmtId="0" fontId="13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4" fillId="0" borderId="17" xfId="0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56" xfId="0" applyFont="1" applyBorder="1" applyAlignment="1">
      <alignment/>
    </xf>
    <xf numFmtId="0" fontId="14" fillId="0" borderId="57" xfId="0" applyFont="1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4" fillId="0" borderId="66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51" xfId="0" applyFont="1" applyBorder="1" applyAlignment="1">
      <alignment/>
    </xf>
    <xf numFmtId="0" fontId="13" fillId="0" borderId="51" xfId="0" applyFont="1" applyBorder="1" applyAlignment="1">
      <alignment/>
    </xf>
    <xf numFmtId="0" fontId="5" fillId="0" borderId="54" xfId="0" applyFont="1" applyBorder="1" applyAlignment="1">
      <alignment/>
    </xf>
    <xf numFmtId="0" fontId="4" fillId="0" borderId="67" xfId="0" applyFont="1" applyBorder="1" applyAlignment="1">
      <alignment/>
    </xf>
    <xf numFmtId="0" fontId="4" fillId="0" borderId="68" xfId="0" applyFont="1" applyBorder="1" applyAlignment="1">
      <alignment/>
    </xf>
    <xf numFmtId="0" fontId="1" fillId="0" borderId="54" xfId="0" applyFont="1" applyBorder="1" applyAlignment="1">
      <alignment/>
    </xf>
    <xf numFmtId="0" fontId="14" fillId="0" borderId="44" xfId="0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0" xfId="0" applyFont="1" applyBorder="1" applyAlignment="1">
      <alignment/>
    </xf>
    <xf numFmtId="0" fontId="4" fillId="0" borderId="56" xfId="0" applyFont="1" applyBorder="1" applyAlignment="1">
      <alignment/>
    </xf>
    <xf numFmtId="0" fontId="4" fillId="0" borderId="57" xfId="0" applyFont="1" applyBorder="1" applyAlignment="1">
      <alignment/>
    </xf>
    <xf numFmtId="0" fontId="4" fillId="0" borderId="55" xfId="0" applyFont="1" applyBorder="1" applyAlignment="1">
      <alignment/>
    </xf>
    <xf numFmtId="0" fontId="4" fillId="0" borderId="68" xfId="0" applyFont="1" applyBorder="1" applyAlignment="1">
      <alignment/>
    </xf>
    <xf numFmtId="0" fontId="0" fillId="0" borderId="69" xfId="0" applyBorder="1" applyAlignment="1">
      <alignment/>
    </xf>
    <xf numFmtId="3" fontId="0" fillId="0" borderId="44" xfId="0" applyNumberFormat="1" applyBorder="1" applyAlignment="1">
      <alignment/>
    </xf>
    <xf numFmtId="3" fontId="0" fillId="0" borderId="45" xfId="0" applyNumberFormat="1" applyBorder="1" applyAlignment="1">
      <alignment/>
    </xf>
    <xf numFmtId="3" fontId="0" fillId="0" borderId="70" xfId="0" applyNumberFormat="1" applyBorder="1" applyAlignment="1">
      <alignment/>
    </xf>
    <xf numFmtId="0" fontId="5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0" fontId="3" fillId="24" borderId="71" xfId="0" applyFont="1" applyFill="1" applyBorder="1" applyAlignment="1">
      <alignment/>
    </xf>
    <xf numFmtId="0" fontId="13" fillId="24" borderId="72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7" fillId="0" borderId="25" xfId="0" applyFont="1" applyBorder="1" applyAlignment="1">
      <alignment/>
    </xf>
    <xf numFmtId="0" fontId="7" fillId="0" borderId="55" xfId="0" applyFont="1" applyBorder="1" applyAlignment="1">
      <alignment/>
    </xf>
    <xf numFmtId="0" fontId="7" fillId="0" borderId="73" xfId="0" applyFont="1" applyBorder="1" applyAlignment="1">
      <alignment/>
    </xf>
    <xf numFmtId="0" fontId="0" fillId="0" borderId="13" xfId="0" applyBorder="1" applyAlignment="1">
      <alignment/>
    </xf>
    <xf numFmtId="0" fontId="5" fillId="0" borderId="11" xfId="0" applyFont="1" applyBorder="1" applyAlignment="1">
      <alignment/>
    </xf>
    <xf numFmtId="0" fontId="0" fillId="0" borderId="11" xfId="0" applyBorder="1" applyAlignment="1">
      <alignment/>
    </xf>
    <xf numFmtId="0" fontId="1" fillId="0" borderId="13" xfId="0" applyFont="1" applyFill="1" applyBorder="1" applyAlignment="1">
      <alignment/>
    </xf>
    <xf numFmtId="0" fontId="7" fillId="0" borderId="14" xfId="0" applyFont="1" applyBorder="1" applyAlignment="1">
      <alignment/>
    </xf>
    <xf numFmtId="0" fontId="1" fillId="0" borderId="74" xfId="0" applyFont="1" applyBorder="1" applyAlignment="1">
      <alignment/>
    </xf>
    <xf numFmtId="0" fontId="1" fillId="0" borderId="75" xfId="0" applyFont="1" applyBorder="1" applyAlignment="1">
      <alignment/>
    </xf>
    <xf numFmtId="0" fontId="1" fillId="0" borderId="76" xfId="0" applyFont="1" applyBorder="1" applyAlignment="1">
      <alignment/>
    </xf>
    <xf numFmtId="0" fontId="1" fillId="24" borderId="13" xfId="0" applyFont="1" applyFill="1" applyBorder="1" applyAlignment="1">
      <alignment horizontal="left" vertical="center"/>
    </xf>
    <xf numFmtId="0" fontId="5" fillId="24" borderId="39" xfId="0" applyFont="1" applyFill="1" applyBorder="1" applyAlignment="1">
      <alignment horizontal="left" vertical="center"/>
    </xf>
    <xf numFmtId="0" fontId="0" fillId="24" borderId="39" xfId="0" applyFill="1" applyBorder="1" applyAlignment="1">
      <alignment horizontal="left" vertical="center"/>
    </xf>
    <xf numFmtId="0" fontId="1" fillId="24" borderId="13" xfId="0" applyFont="1" applyFill="1" applyBorder="1" applyAlignment="1">
      <alignment horizontal="left" vertical="center"/>
    </xf>
    <xf numFmtId="0" fontId="0" fillId="24" borderId="77" xfId="0" applyFill="1" applyBorder="1" applyAlignment="1">
      <alignment horizontal="left" vertical="center"/>
    </xf>
    <xf numFmtId="0" fontId="1" fillId="24" borderId="25" xfId="0" applyFont="1" applyFill="1" applyBorder="1" applyAlignment="1">
      <alignment horizontal="left" vertical="center"/>
    </xf>
    <xf numFmtId="0" fontId="0" fillId="24" borderId="55" xfId="0" applyFill="1" applyBorder="1" applyAlignment="1">
      <alignment horizontal="left" vertical="center"/>
    </xf>
    <xf numFmtId="0" fontId="7" fillId="24" borderId="39" xfId="0" applyFont="1" applyFill="1" applyBorder="1" applyAlignment="1">
      <alignment horizontal="left" vertical="center"/>
    </xf>
    <xf numFmtId="0" fontId="1" fillId="0" borderId="7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1" fillId="24" borderId="18" xfId="0" applyFont="1" applyFill="1" applyBorder="1" applyAlignment="1">
      <alignment horizontal="left" vertical="center"/>
    </xf>
    <xf numFmtId="0" fontId="0" fillId="24" borderId="0" xfId="0" applyFill="1" applyBorder="1" applyAlignment="1">
      <alignment horizontal="left" vertical="center"/>
    </xf>
    <xf numFmtId="0" fontId="8" fillId="0" borderId="79" xfId="0" applyFont="1" applyBorder="1" applyAlignment="1">
      <alignment horizontal="center"/>
    </xf>
    <xf numFmtId="0" fontId="9" fillId="0" borderId="80" xfId="0" applyFont="1" applyBorder="1" applyAlignment="1">
      <alignment horizontal="center"/>
    </xf>
    <xf numFmtId="0" fontId="9" fillId="0" borderId="81" xfId="0" applyFont="1" applyBorder="1" applyAlignment="1">
      <alignment horizontal="center"/>
    </xf>
    <xf numFmtId="0" fontId="4" fillId="24" borderId="0" xfId="0" applyFont="1" applyFill="1" applyBorder="1" applyAlignment="1">
      <alignment horizontal="left" vertical="center"/>
    </xf>
    <xf numFmtId="0" fontId="2" fillId="24" borderId="82" xfId="0" applyFont="1" applyFill="1" applyBorder="1" applyAlignment="1">
      <alignment horizontal="left" vertical="center"/>
    </xf>
    <xf numFmtId="0" fontId="7" fillId="24" borderId="83" xfId="0" applyFont="1" applyFill="1" applyBorder="1" applyAlignment="1">
      <alignment horizontal="left" vertical="center"/>
    </xf>
    <xf numFmtId="0" fontId="1" fillId="24" borderId="11" xfId="0" applyFont="1" applyFill="1" applyBorder="1" applyAlignment="1">
      <alignment horizontal="left" vertical="center"/>
    </xf>
    <xf numFmtId="0" fontId="4" fillId="24" borderId="28" xfId="0" applyFont="1" applyFill="1" applyBorder="1" applyAlignment="1">
      <alignment horizontal="left" vertical="center"/>
    </xf>
    <xf numFmtId="0" fontId="0" fillId="0" borderId="55" xfId="0" applyBorder="1" applyAlignment="1">
      <alignment/>
    </xf>
    <xf numFmtId="0" fontId="0" fillId="0" borderId="13" xfId="0" applyFont="1" applyBorder="1" applyAlignment="1">
      <alignment/>
    </xf>
    <xf numFmtId="0" fontId="0" fillId="0" borderId="39" xfId="0" applyBorder="1" applyAlignment="1">
      <alignment/>
    </xf>
    <xf numFmtId="0" fontId="0" fillId="0" borderId="14" xfId="0" applyBorder="1" applyAlignment="1">
      <alignment/>
    </xf>
    <xf numFmtId="0" fontId="5" fillId="0" borderId="13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39" xfId="0" applyFont="1" applyBorder="1" applyAlignment="1">
      <alignment/>
    </xf>
    <xf numFmtId="0" fontId="1" fillId="24" borderId="13" xfId="0" applyFont="1" applyFill="1" applyBorder="1" applyAlignment="1">
      <alignment/>
    </xf>
    <xf numFmtId="0" fontId="7" fillId="24" borderId="39" xfId="0" applyFont="1" applyFill="1" applyBorder="1" applyAlignment="1">
      <alignment/>
    </xf>
    <xf numFmtId="0" fontId="7" fillId="24" borderId="14" xfId="0" applyFont="1" applyFill="1" applyBorder="1" applyAlignment="1">
      <alignment/>
    </xf>
    <xf numFmtId="0" fontId="5" fillId="0" borderId="14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39" xfId="0" applyFont="1" applyBorder="1" applyAlignment="1">
      <alignment/>
    </xf>
    <xf numFmtId="0" fontId="10" fillId="0" borderId="14" xfId="0" applyFont="1" applyBorder="1" applyAlignment="1">
      <alignment/>
    </xf>
    <xf numFmtId="0" fontId="7" fillId="0" borderId="39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1" fillId="0" borderId="13" xfId="0" applyFont="1" applyBorder="1" applyAlignment="1">
      <alignment/>
    </xf>
    <xf numFmtId="0" fontId="5" fillId="0" borderId="39" xfId="0" applyFont="1" applyBorder="1" applyAlignment="1">
      <alignment/>
    </xf>
    <xf numFmtId="0" fontId="0" fillId="24" borderId="14" xfId="0" applyFill="1" applyBorder="1" applyAlignment="1">
      <alignment/>
    </xf>
    <xf numFmtId="0" fontId="5" fillId="24" borderId="13" xfId="0" applyFont="1" applyFill="1" applyBorder="1" applyAlignment="1">
      <alignment/>
    </xf>
    <xf numFmtId="0" fontId="0" fillId="24" borderId="39" xfId="0" applyFill="1" applyBorder="1" applyAlignment="1">
      <alignment/>
    </xf>
    <xf numFmtId="0" fontId="0" fillId="0" borderId="14" xfId="0" applyFont="1" applyBorder="1" applyAlignment="1">
      <alignment/>
    </xf>
    <xf numFmtId="0" fontId="1" fillId="24" borderId="39" xfId="0" applyFont="1" applyFill="1" applyBorder="1" applyAlignment="1">
      <alignment/>
    </xf>
    <xf numFmtId="0" fontId="1" fillId="24" borderId="14" xfId="0" applyFont="1" applyFill="1" applyBorder="1" applyAlignment="1">
      <alignment/>
    </xf>
    <xf numFmtId="0" fontId="5" fillId="24" borderId="39" xfId="0" applyFont="1" applyFill="1" applyBorder="1" applyAlignment="1">
      <alignment/>
    </xf>
    <xf numFmtId="0" fontId="5" fillId="24" borderId="14" xfId="0" applyFont="1" applyFill="1" applyBorder="1" applyAlignment="1">
      <alignment/>
    </xf>
    <xf numFmtId="0" fontId="1" fillId="0" borderId="84" xfId="0" applyFont="1" applyBorder="1" applyAlignment="1">
      <alignment horizontal="center"/>
    </xf>
    <xf numFmtId="0" fontId="3" fillId="0" borderId="85" xfId="0" applyFont="1" applyBorder="1" applyAlignment="1">
      <alignment horizontal="center"/>
    </xf>
    <xf numFmtId="0" fontId="3" fillId="0" borderId="86" xfId="0" applyFont="1" applyBorder="1" applyAlignment="1">
      <alignment horizontal="center"/>
    </xf>
    <xf numFmtId="0" fontId="1" fillId="24" borderId="78" xfId="0" applyFont="1" applyFill="1" applyBorder="1" applyAlignment="1">
      <alignment wrapText="1"/>
    </xf>
    <xf numFmtId="0" fontId="7" fillId="24" borderId="87" xfId="0" applyFont="1" applyFill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wrapText="1"/>
    </xf>
    <xf numFmtId="0" fontId="3" fillId="0" borderId="86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/>
    </xf>
    <xf numFmtId="0" fontId="1" fillId="0" borderId="14" xfId="0" applyFont="1" applyBorder="1" applyAlignment="1">
      <alignment/>
    </xf>
    <xf numFmtId="0" fontId="5" fillId="0" borderId="13" xfId="0" applyFont="1" applyFill="1" applyBorder="1" applyAlignment="1">
      <alignment/>
    </xf>
    <xf numFmtId="0" fontId="0" fillId="0" borderId="39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ont="1" applyBorder="1" applyAlignment="1">
      <alignment/>
    </xf>
    <xf numFmtId="0" fontId="7" fillId="0" borderId="39" xfId="0" applyFont="1" applyBorder="1" applyAlignment="1">
      <alignment/>
    </xf>
    <xf numFmtId="0" fontId="7" fillId="0" borderId="14" xfId="0" applyFont="1" applyBorder="1" applyAlignment="1">
      <alignment/>
    </xf>
    <xf numFmtId="0" fontId="13" fillId="0" borderId="10" xfId="0" applyFont="1" applyBorder="1" applyAlignment="1">
      <alignment horizontal="center" vertical="center" textRotation="90" wrapText="1"/>
    </xf>
    <xf numFmtId="0" fontId="0" fillId="0" borderId="42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24" borderId="74" xfId="0" applyFont="1" applyFill="1" applyBorder="1" applyAlignment="1">
      <alignment/>
    </xf>
    <xf numFmtId="0" fontId="1" fillId="24" borderId="75" xfId="0" applyFont="1" applyFill="1" applyBorder="1" applyAlignment="1">
      <alignment/>
    </xf>
    <xf numFmtId="0" fontId="1" fillId="24" borderId="76" xfId="0" applyFont="1" applyFill="1" applyBorder="1" applyAlignment="1">
      <alignment/>
    </xf>
    <xf numFmtId="0" fontId="13" fillId="0" borderId="88" xfId="0" applyFont="1" applyBorder="1" applyAlignment="1">
      <alignment horizontal="center" vertical="center" textRotation="90" wrapText="1"/>
    </xf>
    <xf numFmtId="0" fontId="0" fillId="0" borderId="89" xfId="0" applyFont="1" applyBorder="1" applyAlignment="1">
      <alignment horizontal="center" vertical="center" textRotation="90" wrapText="1"/>
    </xf>
    <xf numFmtId="0" fontId="13" fillId="0" borderId="79" xfId="0" applyFont="1" applyBorder="1" applyAlignment="1">
      <alignment horizontal="center"/>
    </xf>
    <xf numFmtId="0" fontId="4" fillId="0" borderId="80" xfId="0" applyFont="1" applyBorder="1" applyAlignment="1">
      <alignment horizontal="center"/>
    </xf>
    <xf numFmtId="0" fontId="4" fillId="0" borderId="81" xfId="0" applyFont="1" applyBorder="1" applyAlignment="1">
      <alignment horizontal="center"/>
    </xf>
    <xf numFmtId="0" fontId="2" fillId="24" borderId="51" xfId="0" applyFont="1" applyFill="1" applyBorder="1" applyAlignment="1">
      <alignment horizontal="left" vertical="center"/>
    </xf>
    <xf numFmtId="0" fontId="0" fillId="0" borderId="51" xfId="0" applyBorder="1" applyAlignment="1">
      <alignment/>
    </xf>
    <xf numFmtId="0" fontId="13" fillId="24" borderId="90" xfId="0" applyFont="1" applyFill="1" applyBorder="1" applyAlignment="1">
      <alignment/>
    </xf>
    <xf numFmtId="0" fontId="13" fillId="24" borderId="72" xfId="0" applyFont="1" applyFill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55"/>
  <sheetViews>
    <sheetView zoomScalePageLayoutView="0" workbookViewId="0" topLeftCell="A122">
      <selection activeCell="H123" sqref="H123"/>
    </sheetView>
  </sheetViews>
  <sheetFormatPr defaultColWidth="9.140625" defaultRowHeight="12.75"/>
  <cols>
    <col min="1" max="1" width="2.57421875" style="0" customWidth="1"/>
    <col min="2" max="2" width="3.140625" style="0" customWidth="1"/>
    <col min="3" max="3" width="3.7109375" style="0" customWidth="1"/>
    <col min="4" max="4" width="3.57421875" style="0" customWidth="1"/>
    <col min="5" max="5" width="4.28125" style="0" customWidth="1"/>
    <col min="6" max="6" width="10.7109375" style="0" customWidth="1"/>
    <col min="7" max="7" width="39.8515625" style="0" customWidth="1"/>
  </cols>
  <sheetData>
    <row r="1" spans="1:8" ht="13.5" customHeight="1" thickBot="1">
      <c r="A1" s="22" t="s">
        <v>0</v>
      </c>
      <c r="B1" s="23" t="s">
        <v>1</v>
      </c>
      <c r="C1" s="24" t="s">
        <v>3</v>
      </c>
      <c r="D1" s="24" t="s">
        <v>96</v>
      </c>
      <c r="E1" s="25" t="s">
        <v>25</v>
      </c>
      <c r="F1" s="219" t="s">
        <v>5</v>
      </c>
      <c r="G1" s="221" t="s">
        <v>12</v>
      </c>
      <c r="H1" s="64" t="s">
        <v>133</v>
      </c>
    </row>
    <row r="2" spans="1:23" ht="13.5" thickBot="1">
      <c r="A2" s="225" t="s">
        <v>2</v>
      </c>
      <c r="B2" s="226"/>
      <c r="C2" s="226"/>
      <c r="D2" s="226"/>
      <c r="E2" s="227"/>
      <c r="F2" s="220"/>
      <c r="G2" s="222"/>
      <c r="H2" s="112" t="s">
        <v>212</v>
      </c>
      <c r="W2" s="21"/>
    </row>
    <row r="3" spans="1:31" s="28" customFormat="1" ht="13.5" thickBot="1">
      <c r="A3" s="60">
        <v>1</v>
      </c>
      <c r="B3" s="61"/>
      <c r="C3" s="61"/>
      <c r="D3" s="61"/>
      <c r="E3" s="61"/>
      <c r="F3" s="229" t="s">
        <v>213</v>
      </c>
      <c r="G3" s="230"/>
      <c r="H3" s="63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58"/>
    </row>
    <row r="4" spans="1:8" s="21" customFormat="1" ht="13.5" thickBot="1">
      <c r="A4" s="26"/>
      <c r="B4" s="27">
        <v>1</v>
      </c>
      <c r="C4" s="27"/>
      <c r="D4" s="27"/>
      <c r="E4" s="27"/>
      <c r="F4" s="216" t="s">
        <v>216</v>
      </c>
      <c r="G4" s="233"/>
      <c r="H4" s="124"/>
    </row>
    <row r="5" spans="1:8" s="21" customFormat="1" ht="13.5" thickBot="1">
      <c r="A5" s="26"/>
      <c r="B5" s="27" t="s">
        <v>214</v>
      </c>
      <c r="C5" s="27"/>
      <c r="D5" s="27"/>
      <c r="E5" s="27"/>
      <c r="F5" s="49"/>
      <c r="G5" s="83" t="s">
        <v>215</v>
      </c>
      <c r="H5" s="63"/>
    </row>
    <row r="6" spans="1:8" s="21" customFormat="1" ht="13.5" thickBot="1">
      <c r="A6" s="26"/>
      <c r="B6" s="27"/>
      <c r="C6" s="27">
        <v>1</v>
      </c>
      <c r="D6" s="27"/>
      <c r="E6" s="27"/>
      <c r="F6" s="31"/>
      <c r="G6" s="80" t="s">
        <v>97</v>
      </c>
      <c r="H6" s="63">
        <f>SUM(H9+H7)</f>
        <v>76700</v>
      </c>
    </row>
    <row r="7" spans="1:8" s="21" customFormat="1" ht="13.5" thickBot="1">
      <c r="A7" s="26"/>
      <c r="B7" s="27"/>
      <c r="C7" s="27"/>
      <c r="D7" s="27">
        <v>1</v>
      </c>
      <c r="E7" s="27"/>
      <c r="F7" s="31"/>
      <c r="G7" s="80" t="s">
        <v>4</v>
      </c>
      <c r="H7" s="63">
        <f>SUM(H8:H8)</f>
        <v>0</v>
      </c>
    </row>
    <row r="8" spans="1:8" s="21" customFormat="1" ht="13.5" thickBot="1">
      <c r="A8" s="26"/>
      <c r="B8" s="27"/>
      <c r="C8" s="27"/>
      <c r="D8" s="27"/>
      <c r="E8" s="27">
        <v>2</v>
      </c>
      <c r="F8" s="31"/>
      <c r="G8" s="80" t="s">
        <v>104</v>
      </c>
      <c r="H8" s="63">
        <v>0</v>
      </c>
    </row>
    <row r="9" spans="1:8" s="21" customFormat="1" ht="13.5" thickBot="1">
      <c r="A9" s="26"/>
      <c r="B9" s="27"/>
      <c r="C9" s="27"/>
      <c r="D9" s="27">
        <v>2</v>
      </c>
      <c r="E9" s="27"/>
      <c r="F9" s="31"/>
      <c r="G9" s="80" t="s">
        <v>105</v>
      </c>
      <c r="H9" s="63">
        <f>SUM(H10,H14,H18)</f>
        <v>76700</v>
      </c>
    </row>
    <row r="10" spans="1:8" s="21" customFormat="1" ht="13.5" thickBot="1">
      <c r="A10" s="26"/>
      <c r="B10" s="27"/>
      <c r="C10" s="27"/>
      <c r="D10" s="27"/>
      <c r="E10" s="27">
        <v>2</v>
      </c>
      <c r="F10" s="31"/>
      <c r="G10" s="80" t="s">
        <v>13</v>
      </c>
      <c r="H10" s="63">
        <f>SUM(H11:H13)</f>
        <v>67100</v>
      </c>
    </row>
    <row r="11" spans="1:8" s="21" customFormat="1" ht="13.5" thickBot="1">
      <c r="A11" s="26"/>
      <c r="B11" s="27"/>
      <c r="C11" s="27"/>
      <c r="D11" s="27"/>
      <c r="E11" s="27"/>
      <c r="F11" s="31"/>
      <c r="G11" s="80" t="s">
        <v>107</v>
      </c>
      <c r="H11" s="63">
        <v>6000</v>
      </c>
    </row>
    <row r="12" spans="1:8" s="21" customFormat="1" ht="13.5" thickBot="1">
      <c r="A12" s="26"/>
      <c r="B12" s="27"/>
      <c r="C12" s="27"/>
      <c r="D12" s="27"/>
      <c r="E12" s="27"/>
      <c r="F12" s="31"/>
      <c r="G12" s="80" t="s">
        <v>127</v>
      </c>
      <c r="H12" s="63">
        <v>1100</v>
      </c>
    </row>
    <row r="13" spans="1:8" s="21" customFormat="1" ht="13.5" thickBot="1">
      <c r="A13" s="26"/>
      <c r="B13" s="27"/>
      <c r="C13" s="27"/>
      <c r="D13" s="27"/>
      <c r="E13" s="27"/>
      <c r="F13" s="31"/>
      <c r="G13" s="80" t="s">
        <v>106</v>
      </c>
      <c r="H13" s="63">
        <v>60000</v>
      </c>
    </row>
    <row r="14" spans="1:8" s="21" customFormat="1" ht="13.5" thickBot="1">
      <c r="A14" s="26"/>
      <c r="B14" s="27"/>
      <c r="C14" s="27"/>
      <c r="D14" s="27"/>
      <c r="E14" s="27">
        <v>3</v>
      </c>
      <c r="F14" s="31"/>
      <c r="G14" s="80" t="s">
        <v>24</v>
      </c>
      <c r="H14" s="87">
        <f>SUM(H15:H17)</f>
        <v>9600</v>
      </c>
    </row>
    <row r="15" spans="1:8" s="21" customFormat="1" ht="13.5" thickBot="1">
      <c r="A15" s="26"/>
      <c r="B15" s="27"/>
      <c r="C15" s="27"/>
      <c r="D15" s="27"/>
      <c r="E15" s="27"/>
      <c r="F15" s="31"/>
      <c r="G15" s="80" t="s">
        <v>108</v>
      </c>
      <c r="H15" s="63">
        <v>0</v>
      </c>
    </row>
    <row r="16" spans="1:8" s="21" customFormat="1" ht="13.5" thickBot="1">
      <c r="A16" s="26"/>
      <c r="B16" s="27"/>
      <c r="C16" s="27"/>
      <c r="D16" s="27"/>
      <c r="E16" s="27"/>
      <c r="F16" s="31"/>
      <c r="G16" s="80" t="s">
        <v>109</v>
      </c>
      <c r="H16" s="63">
        <v>0</v>
      </c>
    </row>
    <row r="17" spans="1:8" s="21" customFormat="1" ht="13.5" thickBot="1">
      <c r="A17" s="26"/>
      <c r="B17" s="27"/>
      <c r="C17" s="27"/>
      <c r="D17" s="27"/>
      <c r="E17" s="27"/>
      <c r="F17" s="31"/>
      <c r="G17" s="80" t="s">
        <v>110</v>
      </c>
      <c r="H17" s="63">
        <v>9600</v>
      </c>
    </row>
    <row r="18" spans="1:8" s="21" customFormat="1" ht="13.5" thickBot="1">
      <c r="A18" s="26"/>
      <c r="B18" s="27"/>
      <c r="C18" s="27"/>
      <c r="D18" s="27"/>
      <c r="E18" s="27">
        <v>4</v>
      </c>
      <c r="F18" s="31"/>
      <c r="G18" s="80" t="s">
        <v>203</v>
      </c>
      <c r="H18" s="63">
        <v>0</v>
      </c>
    </row>
    <row r="19" spans="1:8" s="21" customFormat="1" ht="13.5" thickBot="1">
      <c r="A19" s="26"/>
      <c r="B19" s="27"/>
      <c r="C19" s="27">
        <v>2</v>
      </c>
      <c r="D19" s="27"/>
      <c r="E19" s="27"/>
      <c r="F19" s="31"/>
      <c r="G19" s="80" t="s">
        <v>91</v>
      </c>
      <c r="H19" s="63">
        <f>SUM(H20)</f>
        <v>186096</v>
      </c>
    </row>
    <row r="20" spans="1:8" s="21" customFormat="1" ht="13.5" thickBot="1">
      <c r="A20" s="26"/>
      <c r="B20" s="27"/>
      <c r="C20" s="27"/>
      <c r="D20" s="27">
        <v>1</v>
      </c>
      <c r="E20" s="27"/>
      <c r="F20" s="31"/>
      <c r="G20" s="80" t="s">
        <v>92</v>
      </c>
      <c r="H20" s="63">
        <f>SUM(H21,H22,H23)</f>
        <v>186096</v>
      </c>
    </row>
    <row r="21" spans="1:8" s="21" customFormat="1" ht="13.5" thickBot="1">
      <c r="A21" s="26"/>
      <c r="B21" s="27"/>
      <c r="C21" s="27"/>
      <c r="D21" s="27"/>
      <c r="E21" s="27">
        <v>1</v>
      </c>
      <c r="F21" s="31"/>
      <c r="G21" s="80" t="s">
        <v>111</v>
      </c>
      <c r="H21" s="63">
        <v>181966</v>
      </c>
    </row>
    <row r="22" spans="1:9" s="21" customFormat="1" ht="13.5" thickBot="1">
      <c r="A22" s="26"/>
      <c r="B22" s="27"/>
      <c r="C22" s="27"/>
      <c r="D22" s="27"/>
      <c r="E22" s="27">
        <v>2</v>
      </c>
      <c r="F22" s="31"/>
      <c r="G22" s="80" t="s">
        <v>112</v>
      </c>
      <c r="H22" s="63">
        <v>0</v>
      </c>
      <c r="I22" s="21" t="s">
        <v>129</v>
      </c>
    </row>
    <row r="23" spans="1:8" s="21" customFormat="1" ht="13.5" thickBot="1">
      <c r="A23" s="26"/>
      <c r="B23" s="27"/>
      <c r="C23" s="27"/>
      <c r="D23" s="27"/>
      <c r="E23" s="27">
        <v>3</v>
      </c>
      <c r="F23" s="31"/>
      <c r="G23" s="80" t="s">
        <v>99</v>
      </c>
      <c r="H23" s="63">
        <v>4130</v>
      </c>
    </row>
    <row r="24" spans="1:8" s="21" customFormat="1" ht="13.5" thickBot="1">
      <c r="A24" s="26"/>
      <c r="B24" s="27"/>
      <c r="C24" s="27">
        <v>3</v>
      </c>
      <c r="D24" s="27"/>
      <c r="E24" s="27"/>
      <c r="F24" s="31"/>
      <c r="G24" s="80" t="s">
        <v>93</v>
      </c>
      <c r="H24" s="63">
        <f>SUM(H25,H26)</f>
        <v>3700</v>
      </c>
    </row>
    <row r="25" spans="1:8" s="21" customFormat="1" ht="13.5" thickBot="1">
      <c r="A25" s="26"/>
      <c r="B25" s="27"/>
      <c r="C25" s="27"/>
      <c r="D25" s="27">
        <v>1</v>
      </c>
      <c r="E25" s="27"/>
      <c r="F25" s="31"/>
      <c r="G25" s="80" t="s">
        <v>113</v>
      </c>
      <c r="H25" s="63"/>
    </row>
    <row r="26" spans="1:8" s="21" customFormat="1" ht="13.5" thickBot="1">
      <c r="A26" s="26"/>
      <c r="B26" s="27"/>
      <c r="C26" s="27"/>
      <c r="D26" s="27">
        <v>2</v>
      </c>
      <c r="E26" s="27"/>
      <c r="F26" s="31"/>
      <c r="G26" s="80" t="s">
        <v>114</v>
      </c>
      <c r="H26" s="63">
        <f>SUM(H27:H28)</f>
        <v>3700</v>
      </c>
    </row>
    <row r="27" spans="1:8" s="21" customFormat="1" ht="13.5" thickBot="1">
      <c r="A27" s="26"/>
      <c r="B27" s="27"/>
      <c r="C27" s="27"/>
      <c r="D27" s="27"/>
      <c r="E27" s="27">
        <v>1</v>
      </c>
      <c r="F27" s="31"/>
      <c r="G27" s="80" t="s">
        <v>115</v>
      </c>
      <c r="H27" s="63">
        <v>0</v>
      </c>
    </row>
    <row r="28" spans="1:8" s="21" customFormat="1" ht="13.5" thickBot="1">
      <c r="A28" s="26"/>
      <c r="B28" s="27"/>
      <c r="C28" s="27"/>
      <c r="D28" s="27"/>
      <c r="E28" s="27">
        <v>2</v>
      </c>
      <c r="F28" s="31"/>
      <c r="G28" s="80" t="s">
        <v>160</v>
      </c>
      <c r="H28" s="63">
        <v>3700</v>
      </c>
    </row>
    <row r="29" spans="1:8" s="21" customFormat="1" ht="13.5" thickBot="1">
      <c r="A29" s="26"/>
      <c r="B29" s="27"/>
      <c r="C29" s="27">
        <v>4</v>
      </c>
      <c r="D29" s="27"/>
      <c r="E29" s="27"/>
      <c r="F29" s="31"/>
      <c r="G29" s="33" t="s">
        <v>94</v>
      </c>
      <c r="H29" s="63">
        <f>SUM(H30:H30)</f>
        <v>0</v>
      </c>
    </row>
    <row r="30" spans="1:8" s="21" customFormat="1" ht="13.5" thickBot="1">
      <c r="A30" s="26"/>
      <c r="B30" s="27"/>
      <c r="C30" s="27"/>
      <c r="D30" s="27">
        <v>1</v>
      </c>
      <c r="E30" s="27"/>
      <c r="F30" s="29"/>
      <c r="G30" s="81" t="s">
        <v>200</v>
      </c>
      <c r="H30" s="63"/>
    </row>
    <row r="31" spans="1:8" s="21" customFormat="1" ht="13.5" thickBot="1">
      <c r="A31" s="26"/>
      <c r="B31" s="27"/>
      <c r="C31" s="27"/>
      <c r="D31" s="27">
        <v>2</v>
      </c>
      <c r="E31" s="27"/>
      <c r="F31" s="30"/>
      <c r="G31" s="82" t="s">
        <v>17</v>
      </c>
      <c r="H31" s="63"/>
    </row>
    <row r="32" spans="1:8" s="21" customFormat="1" ht="13.5" thickBot="1">
      <c r="A32" s="26"/>
      <c r="B32" s="27"/>
      <c r="C32" s="27">
        <v>5</v>
      </c>
      <c r="D32" s="27"/>
      <c r="E32" s="27"/>
      <c r="F32" s="30"/>
      <c r="G32" s="82" t="s">
        <v>123</v>
      </c>
      <c r="H32" s="63">
        <f>SUM(H33:H34)</f>
        <v>0</v>
      </c>
    </row>
    <row r="33" spans="1:8" s="21" customFormat="1" ht="13.5" thickBot="1">
      <c r="A33" s="26"/>
      <c r="B33" s="27"/>
      <c r="C33" s="27"/>
      <c r="D33" s="27">
        <v>1</v>
      </c>
      <c r="E33" s="27"/>
      <c r="F33" s="30"/>
      <c r="G33" s="82" t="s">
        <v>202</v>
      </c>
      <c r="H33" s="63"/>
    </row>
    <row r="34" spans="1:8" s="21" customFormat="1" ht="13.5" thickBot="1">
      <c r="A34" s="26"/>
      <c r="B34" s="27"/>
      <c r="C34" s="27"/>
      <c r="D34" s="27">
        <v>2</v>
      </c>
      <c r="E34" s="27"/>
      <c r="F34" s="30"/>
      <c r="G34" s="82" t="s">
        <v>20</v>
      </c>
      <c r="H34" s="63"/>
    </row>
    <row r="35" spans="1:8" s="21" customFormat="1" ht="13.5" thickBot="1">
      <c r="A35" s="26"/>
      <c r="B35" s="27"/>
      <c r="C35" s="27">
        <v>6</v>
      </c>
      <c r="D35" s="27"/>
      <c r="E35" s="27"/>
      <c r="F35" s="34"/>
      <c r="G35" s="82" t="s">
        <v>7</v>
      </c>
      <c r="H35" s="63"/>
    </row>
    <row r="36" spans="1:8" s="21" customFormat="1" ht="13.5" thickBot="1">
      <c r="A36" s="26"/>
      <c r="B36" s="27"/>
      <c r="C36" s="27"/>
      <c r="D36" s="27"/>
      <c r="E36" s="27">
        <v>1</v>
      </c>
      <c r="F36" s="34"/>
      <c r="G36" s="82" t="s">
        <v>8</v>
      </c>
      <c r="H36" s="63"/>
    </row>
    <row r="37" spans="1:8" s="21" customFormat="1" ht="13.5" thickBot="1">
      <c r="A37" s="26"/>
      <c r="B37" s="27"/>
      <c r="C37" s="27"/>
      <c r="D37" s="27"/>
      <c r="E37" s="27">
        <v>2</v>
      </c>
      <c r="F37" s="34"/>
      <c r="G37" s="82" t="s">
        <v>9</v>
      </c>
      <c r="H37" s="63"/>
    </row>
    <row r="38" spans="1:8" s="21" customFormat="1" ht="13.5" thickBot="1">
      <c r="A38" s="26"/>
      <c r="B38" s="27"/>
      <c r="C38" s="27">
        <v>7</v>
      </c>
      <c r="D38" s="27"/>
      <c r="E38" s="27"/>
      <c r="F38" s="31"/>
      <c r="G38" s="33" t="s">
        <v>40</v>
      </c>
      <c r="H38" s="63">
        <f>SUM(H39)</f>
        <v>0</v>
      </c>
    </row>
    <row r="39" spans="1:8" s="21" customFormat="1" ht="13.5" thickBot="1">
      <c r="A39" s="26"/>
      <c r="B39" s="27"/>
      <c r="C39" s="27"/>
      <c r="D39" s="27">
        <v>1</v>
      </c>
      <c r="E39" s="27"/>
      <c r="F39" s="29"/>
      <c r="G39" s="32" t="s">
        <v>116</v>
      </c>
      <c r="H39" s="63">
        <v>0</v>
      </c>
    </row>
    <row r="40" spans="1:8" s="21" customFormat="1" ht="13.5" thickBot="1">
      <c r="A40" s="26"/>
      <c r="B40" s="27"/>
      <c r="C40" s="27"/>
      <c r="D40" s="27"/>
      <c r="E40" s="27"/>
      <c r="F40" s="231" t="s">
        <v>28</v>
      </c>
      <c r="G40" s="232"/>
      <c r="H40" s="66">
        <f>SUM(H6,H19,H24,H29,H38,H35,H32)</f>
        <v>266496</v>
      </c>
    </row>
    <row r="41" spans="1:8" s="21" customFormat="1" ht="13.5" thickBot="1">
      <c r="A41" s="26"/>
      <c r="B41" s="27" t="s">
        <v>50</v>
      </c>
      <c r="C41" s="27"/>
      <c r="D41" s="27"/>
      <c r="E41" s="27"/>
      <c r="F41" s="90"/>
      <c r="G41" s="4" t="s">
        <v>141</v>
      </c>
      <c r="H41" s="105"/>
    </row>
    <row r="42" spans="1:8" s="21" customFormat="1" ht="13.5" thickBot="1">
      <c r="A42" s="26"/>
      <c r="B42" s="27"/>
      <c r="C42" s="27">
        <v>1</v>
      </c>
      <c r="D42" s="27"/>
      <c r="E42" s="27"/>
      <c r="F42" s="90"/>
      <c r="G42" s="33" t="s">
        <v>97</v>
      </c>
      <c r="H42" s="106">
        <f>H43</f>
        <v>1285</v>
      </c>
    </row>
    <row r="43" spans="1:8" s="21" customFormat="1" ht="13.5" thickBot="1">
      <c r="A43" s="26"/>
      <c r="B43" s="27"/>
      <c r="C43" s="27"/>
      <c r="D43" s="27">
        <v>1</v>
      </c>
      <c r="E43" s="27"/>
      <c r="F43" s="90"/>
      <c r="G43" s="33" t="s">
        <v>4</v>
      </c>
      <c r="H43" s="106">
        <f>H44</f>
        <v>1285</v>
      </c>
    </row>
    <row r="44" spans="1:8" s="21" customFormat="1" ht="13.5" thickBot="1">
      <c r="A44" s="26"/>
      <c r="B44" s="27"/>
      <c r="C44" s="27"/>
      <c r="D44" s="27"/>
      <c r="E44" s="27">
        <v>2</v>
      </c>
      <c r="F44" s="90"/>
      <c r="G44" s="33" t="s">
        <v>104</v>
      </c>
      <c r="H44" s="105">
        <v>1285</v>
      </c>
    </row>
    <row r="45" spans="1:8" s="21" customFormat="1" ht="13.5" thickBot="1">
      <c r="A45" s="26"/>
      <c r="B45" s="27"/>
      <c r="C45" s="27"/>
      <c r="D45" s="27"/>
      <c r="E45" s="27"/>
      <c r="F45" s="223" t="s">
        <v>28</v>
      </c>
      <c r="G45" s="228"/>
      <c r="H45" s="107">
        <f>H42</f>
        <v>1285</v>
      </c>
    </row>
    <row r="46" spans="1:8" s="21" customFormat="1" ht="13.5" thickBot="1">
      <c r="A46" s="26"/>
      <c r="B46" s="27" t="s">
        <v>56</v>
      </c>
      <c r="C46" s="27"/>
      <c r="D46" s="27"/>
      <c r="E46" s="27"/>
      <c r="F46" s="30"/>
      <c r="G46" s="84" t="s">
        <v>117</v>
      </c>
      <c r="H46" s="63"/>
    </row>
    <row r="47" spans="1:8" s="21" customFormat="1" ht="13.5" thickBot="1">
      <c r="A47" s="26"/>
      <c r="B47" s="27"/>
      <c r="C47" s="27">
        <v>1</v>
      </c>
      <c r="D47" s="27"/>
      <c r="E47" s="27"/>
      <c r="F47" s="31"/>
      <c r="G47" s="33" t="s">
        <v>97</v>
      </c>
      <c r="H47" s="63">
        <f>SUM(H48)</f>
        <v>1300</v>
      </c>
    </row>
    <row r="48" spans="1:8" s="21" customFormat="1" ht="13.5" thickBot="1">
      <c r="A48" s="26"/>
      <c r="B48" s="27"/>
      <c r="C48" s="27"/>
      <c r="D48" s="27">
        <v>1</v>
      </c>
      <c r="E48" s="27"/>
      <c r="F48" s="31"/>
      <c r="G48" s="33" t="s">
        <v>4</v>
      </c>
      <c r="H48" s="63">
        <f>SUM(H49:H49)</f>
        <v>1300</v>
      </c>
    </row>
    <row r="49" spans="1:8" s="21" customFormat="1" ht="13.5" thickBot="1">
      <c r="A49" s="26"/>
      <c r="B49" s="27"/>
      <c r="C49" s="27"/>
      <c r="D49" s="27"/>
      <c r="E49" s="27">
        <v>2</v>
      </c>
      <c r="F49" s="31"/>
      <c r="G49" s="33" t="s">
        <v>104</v>
      </c>
      <c r="H49" s="63">
        <v>1300</v>
      </c>
    </row>
    <row r="50" spans="1:8" s="21" customFormat="1" ht="13.5" thickBot="1">
      <c r="A50" s="26"/>
      <c r="B50" s="27"/>
      <c r="C50" s="27"/>
      <c r="D50" s="27"/>
      <c r="E50" s="27"/>
      <c r="F50" s="223" t="s">
        <v>28</v>
      </c>
      <c r="G50" s="228"/>
      <c r="H50" s="65">
        <f>SUM(H47)</f>
        <v>1300</v>
      </c>
    </row>
    <row r="51" spans="1:8" s="21" customFormat="1" ht="13.5" thickBot="1">
      <c r="A51" s="26"/>
      <c r="B51" s="27" t="s">
        <v>61</v>
      </c>
      <c r="C51" s="27"/>
      <c r="D51" s="27"/>
      <c r="E51" s="27"/>
      <c r="F51" s="30"/>
      <c r="G51" s="84" t="s">
        <v>62</v>
      </c>
      <c r="H51" s="63"/>
    </row>
    <row r="52" spans="1:8" s="21" customFormat="1" ht="13.5" thickBot="1">
      <c r="A52" s="26"/>
      <c r="B52" s="27"/>
      <c r="C52" s="27">
        <v>1</v>
      </c>
      <c r="D52" s="27"/>
      <c r="E52" s="27"/>
      <c r="F52" s="31"/>
      <c r="G52" s="33" t="s">
        <v>97</v>
      </c>
      <c r="H52" s="63">
        <f>SUM(H53)</f>
        <v>1120</v>
      </c>
    </row>
    <row r="53" spans="1:8" s="21" customFormat="1" ht="13.5" thickBot="1">
      <c r="A53" s="26"/>
      <c r="B53" s="27"/>
      <c r="C53" s="27"/>
      <c r="D53" s="27">
        <v>1</v>
      </c>
      <c r="E53" s="27"/>
      <c r="F53" s="31"/>
      <c r="G53" s="33" t="s">
        <v>4</v>
      </c>
      <c r="H53" s="63">
        <f>SUM(H54:H54)</f>
        <v>1120</v>
      </c>
    </row>
    <row r="54" spans="1:8" s="21" customFormat="1" ht="13.5" thickBot="1">
      <c r="A54" s="26"/>
      <c r="B54" s="27"/>
      <c r="C54" s="27"/>
      <c r="D54" s="27"/>
      <c r="E54" s="27">
        <v>2</v>
      </c>
      <c r="F54" s="31"/>
      <c r="G54" s="33" t="s">
        <v>104</v>
      </c>
      <c r="H54" s="63">
        <v>1120</v>
      </c>
    </row>
    <row r="55" spans="1:8" s="21" customFormat="1" ht="13.5" thickBot="1">
      <c r="A55" s="26"/>
      <c r="B55" s="27"/>
      <c r="C55" s="27"/>
      <c r="D55" s="27"/>
      <c r="E55" s="27"/>
      <c r="F55" s="223" t="s">
        <v>28</v>
      </c>
      <c r="G55" s="228"/>
      <c r="H55" s="65">
        <f>SUM(H52)</f>
        <v>1120</v>
      </c>
    </row>
    <row r="56" spans="1:8" s="21" customFormat="1" ht="13.5" thickBot="1">
      <c r="A56" s="26"/>
      <c r="B56" s="27"/>
      <c r="C56" s="27"/>
      <c r="D56" s="27"/>
      <c r="E56" s="27"/>
      <c r="F56" s="34"/>
      <c r="G56" s="85"/>
      <c r="H56" s="63"/>
    </row>
    <row r="57" spans="1:8" s="21" customFormat="1" ht="13.5" thickBot="1">
      <c r="A57" s="26"/>
      <c r="B57" s="27" t="s">
        <v>54</v>
      </c>
      <c r="C57" s="27"/>
      <c r="D57" s="27"/>
      <c r="E57" s="27"/>
      <c r="F57" s="48"/>
      <c r="G57" s="82" t="s">
        <v>143</v>
      </c>
      <c r="H57" s="63"/>
    </row>
    <row r="58" spans="1:8" s="21" customFormat="1" ht="13.5" thickBot="1">
      <c r="A58" s="26"/>
      <c r="B58" s="27"/>
      <c r="C58" s="27">
        <v>1</v>
      </c>
      <c r="D58" s="27"/>
      <c r="E58" s="27"/>
      <c r="F58" s="48"/>
      <c r="G58" s="33" t="s">
        <v>97</v>
      </c>
      <c r="H58" s="63">
        <f>SUM(H59)</f>
        <v>700</v>
      </c>
    </row>
    <row r="59" spans="1:8" s="21" customFormat="1" ht="13.5" thickBot="1">
      <c r="A59" s="26"/>
      <c r="B59" s="27"/>
      <c r="C59" s="27"/>
      <c r="D59" s="27">
        <v>1</v>
      </c>
      <c r="E59" s="27"/>
      <c r="F59" s="48"/>
      <c r="G59" s="33" t="s">
        <v>4</v>
      </c>
      <c r="H59" s="63">
        <f>SUM(H60)</f>
        <v>700</v>
      </c>
    </row>
    <row r="60" spans="1:8" s="21" customFormat="1" ht="13.5" thickBot="1">
      <c r="A60" s="26"/>
      <c r="B60" s="27"/>
      <c r="C60" s="27"/>
      <c r="D60" s="27"/>
      <c r="E60" s="27">
        <v>2</v>
      </c>
      <c r="F60" s="48"/>
      <c r="G60" s="33" t="s">
        <v>104</v>
      </c>
      <c r="H60" s="63">
        <v>700</v>
      </c>
    </row>
    <row r="61" spans="1:8" s="21" customFormat="1" ht="13.5" thickBot="1">
      <c r="A61" s="26"/>
      <c r="B61" s="27"/>
      <c r="C61" s="27"/>
      <c r="D61" s="27"/>
      <c r="E61" s="27"/>
      <c r="F61" s="211" t="s">
        <v>28</v>
      </c>
      <c r="G61" s="218"/>
      <c r="H61" s="65">
        <f>SUM(H58)</f>
        <v>700</v>
      </c>
    </row>
    <row r="62" spans="1:8" s="21" customFormat="1" ht="13.5" thickBot="1">
      <c r="A62" s="26"/>
      <c r="B62" s="27" t="s">
        <v>162</v>
      </c>
      <c r="C62" s="27"/>
      <c r="D62" s="27"/>
      <c r="E62" s="27"/>
      <c r="F62" s="77"/>
      <c r="G62" s="82" t="s">
        <v>161</v>
      </c>
      <c r="H62" s="76"/>
    </row>
    <row r="63" spans="1:8" s="21" customFormat="1" ht="13.5" thickBot="1">
      <c r="A63" s="26"/>
      <c r="B63" s="27"/>
      <c r="C63" s="27">
        <v>1</v>
      </c>
      <c r="D63" s="27"/>
      <c r="E63" s="27"/>
      <c r="F63" s="77"/>
      <c r="G63" s="33" t="s">
        <v>97</v>
      </c>
      <c r="H63" s="76">
        <f>SUM(H64)</f>
        <v>800</v>
      </c>
    </row>
    <row r="64" spans="1:8" s="21" customFormat="1" ht="13.5" thickBot="1">
      <c r="A64" s="26"/>
      <c r="B64" s="27"/>
      <c r="C64" s="27"/>
      <c r="D64" s="27">
        <v>1</v>
      </c>
      <c r="E64" s="27"/>
      <c r="F64" s="77"/>
      <c r="G64" s="33" t="s">
        <v>4</v>
      </c>
      <c r="H64" s="76">
        <f>SUM(H65:H65)</f>
        <v>800</v>
      </c>
    </row>
    <row r="65" spans="1:8" s="21" customFormat="1" ht="13.5" thickBot="1">
      <c r="A65" s="26"/>
      <c r="B65" s="27"/>
      <c r="C65" s="27"/>
      <c r="D65" s="27"/>
      <c r="E65" s="27">
        <v>2</v>
      </c>
      <c r="F65" s="77"/>
      <c r="G65" s="33" t="s">
        <v>104</v>
      </c>
      <c r="H65" s="76">
        <v>800</v>
      </c>
    </row>
    <row r="66" spans="1:8" s="21" customFormat="1" ht="13.5" thickBot="1">
      <c r="A66" s="26"/>
      <c r="B66" s="27"/>
      <c r="C66" s="27"/>
      <c r="D66" s="27"/>
      <c r="E66" s="27"/>
      <c r="F66" s="211" t="s">
        <v>28</v>
      </c>
      <c r="G66" s="218"/>
      <c r="H66" s="65">
        <f>SUM(H63)</f>
        <v>800</v>
      </c>
    </row>
    <row r="67" spans="1:8" s="21" customFormat="1" ht="13.5" thickBot="1">
      <c r="A67" s="26"/>
      <c r="B67" s="27" t="s">
        <v>66</v>
      </c>
      <c r="C67" s="27"/>
      <c r="D67" s="27"/>
      <c r="E67" s="27"/>
      <c r="F67" s="48"/>
      <c r="G67" s="82" t="s">
        <v>67</v>
      </c>
      <c r="H67" s="63"/>
    </row>
    <row r="68" spans="1:8" s="21" customFormat="1" ht="13.5" thickBot="1">
      <c r="A68" s="26"/>
      <c r="B68" s="27"/>
      <c r="C68" s="27">
        <v>4</v>
      </c>
      <c r="D68" s="27"/>
      <c r="E68" s="27"/>
      <c r="F68" s="48"/>
      <c r="G68" s="82" t="s">
        <v>122</v>
      </c>
      <c r="H68" s="63">
        <f>SUM(H69)</f>
        <v>5060</v>
      </c>
    </row>
    <row r="69" spans="1:8" s="21" customFormat="1" ht="13.5" thickBot="1">
      <c r="A69" s="26"/>
      <c r="B69" s="27"/>
      <c r="C69" s="27"/>
      <c r="D69" s="27">
        <v>1</v>
      </c>
      <c r="E69" s="27"/>
      <c r="F69" s="48"/>
      <c r="G69" s="82" t="s">
        <v>95</v>
      </c>
      <c r="H69" s="63">
        <f>SUM(H70)</f>
        <v>5060</v>
      </c>
    </row>
    <row r="70" spans="1:8" s="21" customFormat="1" ht="13.5" thickBot="1">
      <c r="A70" s="26"/>
      <c r="B70" s="27"/>
      <c r="C70" s="27"/>
      <c r="D70" s="27"/>
      <c r="E70" s="27">
        <v>1</v>
      </c>
      <c r="F70" s="48"/>
      <c r="G70" s="82" t="s">
        <v>11</v>
      </c>
      <c r="H70" s="63">
        <v>5060</v>
      </c>
    </row>
    <row r="71" spans="1:8" s="21" customFormat="1" ht="13.5" thickBot="1">
      <c r="A71" s="26"/>
      <c r="B71" s="27"/>
      <c r="C71" s="27"/>
      <c r="D71" s="27"/>
      <c r="E71" s="27"/>
      <c r="F71" s="211" t="s">
        <v>28</v>
      </c>
      <c r="G71" s="218"/>
      <c r="H71" s="65">
        <f>SUM(H68)</f>
        <v>5060</v>
      </c>
    </row>
    <row r="72" spans="1:8" s="21" customFormat="1" ht="13.5" thickBot="1">
      <c r="A72" s="60">
        <v>2</v>
      </c>
      <c r="B72" s="61"/>
      <c r="C72" s="61"/>
      <c r="D72" s="61"/>
      <c r="E72" s="61"/>
      <c r="F72" s="211" t="s">
        <v>132</v>
      </c>
      <c r="G72" s="212"/>
      <c r="H72" s="63"/>
    </row>
    <row r="73" spans="1:8" s="21" customFormat="1" ht="13.5" thickBot="1">
      <c r="A73" s="26"/>
      <c r="B73" s="27">
        <v>4</v>
      </c>
      <c r="C73" s="27"/>
      <c r="D73" s="27"/>
      <c r="E73" s="27"/>
      <c r="F73" s="40"/>
      <c r="G73" s="86" t="s">
        <v>153</v>
      </c>
      <c r="H73" s="63"/>
    </row>
    <row r="74" spans="1:8" s="21" customFormat="1" ht="13.5" thickBot="1">
      <c r="A74" s="26"/>
      <c r="B74" s="27"/>
      <c r="C74" s="27">
        <v>1</v>
      </c>
      <c r="D74" s="27"/>
      <c r="E74" s="27"/>
      <c r="F74" s="40"/>
      <c r="G74" s="82" t="s">
        <v>97</v>
      </c>
      <c r="H74" s="63">
        <f>SUM(H75)</f>
        <v>2000</v>
      </c>
    </row>
    <row r="75" spans="1:8" s="21" customFormat="1" ht="13.5" thickBot="1">
      <c r="A75" s="26"/>
      <c r="B75" s="27"/>
      <c r="C75" s="27"/>
      <c r="D75" s="27">
        <v>1</v>
      </c>
      <c r="E75" s="27"/>
      <c r="F75" s="40"/>
      <c r="G75" s="82" t="s">
        <v>4</v>
      </c>
      <c r="H75" s="63">
        <f>SUM(H76:H76)</f>
        <v>2000</v>
      </c>
    </row>
    <row r="76" spans="1:8" s="21" customFormat="1" ht="13.5" thickBot="1">
      <c r="A76" s="26"/>
      <c r="B76" s="27"/>
      <c r="C76" s="27"/>
      <c r="D76" s="27"/>
      <c r="E76" s="27">
        <v>2</v>
      </c>
      <c r="F76" s="40"/>
      <c r="G76" s="82" t="s">
        <v>104</v>
      </c>
      <c r="H76" s="63">
        <v>2000</v>
      </c>
    </row>
    <row r="77" spans="1:8" s="21" customFormat="1" ht="13.5" thickBot="1">
      <c r="A77" s="26"/>
      <c r="B77" s="27"/>
      <c r="C77" s="27"/>
      <c r="D77" s="27"/>
      <c r="E77" s="27"/>
      <c r="F77" s="211" t="s">
        <v>28</v>
      </c>
      <c r="G77" s="213"/>
      <c r="H77" s="65">
        <f>SUM(H74)</f>
        <v>2000</v>
      </c>
    </row>
    <row r="78" spans="1:8" s="21" customFormat="1" ht="13.5" thickBot="1">
      <c r="A78" s="26"/>
      <c r="B78" s="27">
        <v>6</v>
      </c>
      <c r="C78" s="27"/>
      <c r="D78" s="27"/>
      <c r="E78" s="27"/>
      <c r="F78" s="38"/>
      <c r="G78" s="84" t="s">
        <v>163</v>
      </c>
      <c r="H78" s="63"/>
    </row>
    <row r="79" spans="1:8" s="21" customFormat="1" ht="13.5" thickBot="1">
      <c r="A79" s="26"/>
      <c r="B79" s="27"/>
      <c r="C79" s="27">
        <v>1</v>
      </c>
      <c r="D79" s="27"/>
      <c r="E79" s="27"/>
      <c r="F79" s="40"/>
      <c r="G79" s="33" t="s">
        <v>97</v>
      </c>
      <c r="H79" s="63">
        <f>SUM(H80)</f>
        <v>700</v>
      </c>
    </row>
    <row r="80" spans="1:8" s="21" customFormat="1" ht="13.5" thickBot="1">
      <c r="A80" s="26"/>
      <c r="B80" s="27"/>
      <c r="C80" s="27"/>
      <c r="D80" s="27">
        <v>1</v>
      </c>
      <c r="E80" s="27"/>
      <c r="F80" s="40"/>
      <c r="G80" s="33" t="s">
        <v>4</v>
      </c>
      <c r="H80" s="63">
        <f>SUM(H81:H81)</f>
        <v>700</v>
      </c>
    </row>
    <row r="81" spans="1:8" s="21" customFormat="1" ht="13.5" thickBot="1">
      <c r="A81" s="26"/>
      <c r="B81" s="27"/>
      <c r="C81" s="27"/>
      <c r="D81" s="27"/>
      <c r="E81" s="27">
        <v>2</v>
      </c>
      <c r="F81" s="40"/>
      <c r="G81" s="33" t="s">
        <v>104</v>
      </c>
      <c r="H81" s="63">
        <v>700</v>
      </c>
    </row>
    <row r="82" spans="1:9" s="21" customFormat="1" ht="13.5" thickBot="1">
      <c r="A82" s="26"/>
      <c r="B82" s="27"/>
      <c r="C82" s="27"/>
      <c r="D82" s="27"/>
      <c r="E82" s="27"/>
      <c r="F82" s="223" t="s">
        <v>28</v>
      </c>
      <c r="G82" s="224"/>
      <c r="H82" s="65">
        <f>SUM(H79)</f>
        <v>700</v>
      </c>
      <c r="I82" s="21">
        <f>SUM(H77+H82)</f>
        <v>2700</v>
      </c>
    </row>
    <row r="83" spans="1:8" s="21" customFormat="1" ht="13.5" thickBot="1">
      <c r="A83" s="60">
        <v>4</v>
      </c>
      <c r="B83" s="61"/>
      <c r="C83" s="61"/>
      <c r="D83" s="61"/>
      <c r="E83" s="61"/>
      <c r="F83" s="216" t="s">
        <v>76</v>
      </c>
      <c r="G83" s="217"/>
      <c r="H83" s="63"/>
    </row>
    <row r="84" spans="1:8" s="21" customFormat="1" ht="13.5" thickBot="1">
      <c r="A84" s="26"/>
      <c r="B84" s="27">
        <v>9</v>
      </c>
      <c r="C84" s="27"/>
      <c r="D84" s="27"/>
      <c r="E84" s="27"/>
      <c r="F84" s="39"/>
      <c r="G84" s="82" t="s">
        <v>188</v>
      </c>
      <c r="H84" s="63"/>
    </row>
    <row r="85" spans="1:8" s="21" customFormat="1" ht="13.5" thickBot="1">
      <c r="A85" s="26"/>
      <c r="B85" s="27"/>
      <c r="C85" s="27">
        <v>1</v>
      </c>
      <c r="D85" s="27"/>
      <c r="E85" s="27"/>
      <c r="F85" s="40"/>
      <c r="G85" s="33" t="s">
        <v>97</v>
      </c>
      <c r="H85" s="63">
        <f>SUM(H86)</f>
        <v>15441</v>
      </c>
    </row>
    <row r="86" spans="1:8" s="21" customFormat="1" ht="13.5" thickBot="1">
      <c r="A86" s="26"/>
      <c r="B86" s="27"/>
      <c r="C86" s="27"/>
      <c r="D86" s="27">
        <v>1</v>
      </c>
      <c r="E86" s="27"/>
      <c r="F86" s="40"/>
      <c r="G86" s="33" t="s">
        <v>4</v>
      </c>
      <c r="H86" s="63">
        <f>SUM(H87:H90)</f>
        <v>15441</v>
      </c>
    </row>
    <row r="87" spans="1:8" s="21" customFormat="1" ht="13.5" thickBot="1">
      <c r="A87" s="26"/>
      <c r="B87" s="27"/>
      <c r="C87" s="27"/>
      <c r="D87" s="27"/>
      <c r="E87" s="27">
        <v>2</v>
      </c>
      <c r="F87" s="40"/>
      <c r="G87" s="33" t="s">
        <v>185</v>
      </c>
      <c r="H87" s="63">
        <v>405</v>
      </c>
    </row>
    <row r="88" spans="1:8" s="21" customFormat="1" ht="13.5" thickBot="1">
      <c r="A88" s="26"/>
      <c r="B88" s="27"/>
      <c r="C88" s="27"/>
      <c r="D88" s="27"/>
      <c r="E88" s="27">
        <v>2</v>
      </c>
      <c r="F88" s="40"/>
      <c r="G88" s="33" t="s">
        <v>186</v>
      </c>
      <c r="H88" s="63">
        <v>11753</v>
      </c>
    </row>
    <row r="89" spans="1:8" s="21" customFormat="1" ht="13.5" thickBot="1">
      <c r="A89" s="26"/>
      <c r="B89" s="27"/>
      <c r="C89" s="27"/>
      <c r="D89" s="27"/>
      <c r="E89" s="27">
        <v>3</v>
      </c>
      <c r="F89" s="40"/>
      <c r="G89" s="33" t="s">
        <v>217</v>
      </c>
      <c r="H89" s="63">
        <v>3173</v>
      </c>
    </row>
    <row r="90" spans="1:8" s="21" customFormat="1" ht="13.5" thickBot="1">
      <c r="A90" s="26"/>
      <c r="B90" s="27"/>
      <c r="C90" s="27"/>
      <c r="D90" s="27"/>
      <c r="E90" s="27"/>
      <c r="F90" s="40"/>
      <c r="G90" s="33" t="s">
        <v>187</v>
      </c>
      <c r="H90" s="63">
        <v>110</v>
      </c>
    </row>
    <row r="91" spans="1:8" s="21" customFormat="1" ht="13.5" thickBot="1">
      <c r="A91" s="26"/>
      <c r="B91" s="27"/>
      <c r="C91" s="27"/>
      <c r="D91" s="27"/>
      <c r="E91" s="27"/>
      <c r="F91" s="211" t="s">
        <v>28</v>
      </c>
      <c r="G91" s="213"/>
      <c r="H91" s="65">
        <f>SUM(H85)</f>
        <v>15441</v>
      </c>
    </row>
    <row r="92" spans="1:8" s="21" customFormat="1" ht="13.5" thickBot="1">
      <c r="A92" s="26"/>
      <c r="B92" s="27">
        <v>10</v>
      </c>
      <c r="C92" s="27"/>
      <c r="D92" s="27"/>
      <c r="E92" s="27"/>
      <c r="F92" s="38"/>
      <c r="G92" s="84" t="s">
        <v>77</v>
      </c>
      <c r="H92" s="63"/>
    </row>
    <row r="93" spans="1:8" s="21" customFormat="1" ht="13.5" thickBot="1">
      <c r="A93" s="26"/>
      <c r="B93" s="27"/>
      <c r="C93" s="27">
        <v>1</v>
      </c>
      <c r="D93" s="27"/>
      <c r="E93" s="27"/>
      <c r="F93" s="40"/>
      <c r="G93" s="33" t="s">
        <v>97</v>
      </c>
      <c r="H93" s="63">
        <f>SUM(H94)</f>
        <v>3523</v>
      </c>
    </row>
    <row r="94" spans="1:8" s="21" customFormat="1" ht="13.5" thickBot="1">
      <c r="A94" s="26"/>
      <c r="B94" s="27"/>
      <c r="C94" s="27"/>
      <c r="D94" s="27">
        <v>1</v>
      </c>
      <c r="E94" s="27"/>
      <c r="F94" s="40"/>
      <c r="G94" s="33" t="s">
        <v>4</v>
      </c>
      <c r="H94" s="63">
        <f>SUM(H95:H96)</f>
        <v>3523</v>
      </c>
    </row>
    <row r="95" spans="1:8" s="21" customFormat="1" ht="13.5" thickBot="1">
      <c r="A95" s="26"/>
      <c r="B95" s="27"/>
      <c r="C95" s="27"/>
      <c r="D95" s="27"/>
      <c r="E95" s="27">
        <v>2</v>
      </c>
      <c r="F95" s="40"/>
      <c r="G95" s="33" t="s">
        <v>104</v>
      </c>
      <c r="H95" s="63">
        <v>2774</v>
      </c>
    </row>
    <row r="96" spans="1:8" s="21" customFormat="1" ht="13.5" thickBot="1">
      <c r="A96" s="26"/>
      <c r="B96" s="27"/>
      <c r="C96" s="27"/>
      <c r="D96" s="27"/>
      <c r="E96" s="27">
        <v>3</v>
      </c>
      <c r="F96" s="40"/>
      <c r="G96" s="33" t="s">
        <v>119</v>
      </c>
      <c r="H96" s="63">
        <v>749</v>
      </c>
    </row>
    <row r="97" spans="1:8" s="21" customFormat="1" ht="13.5" thickBot="1">
      <c r="A97" s="26"/>
      <c r="B97" s="27"/>
      <c r="C97" s="27"/>
      <c r="D97" s="27"/>
      <c r="E97" s="27"/>
      <c r="F97" s="211" t="s">
        <v>28</v>
      </c>
      <c r="G97" s="213"/>
      <c r="H97" s="65">
        <f>SUM(H93)</f>
        <v>3523</v>
      </c>
    </row>
    <row r="98" spans="1:8" s="21" customFormat="1" ht="13.5" thickBot="1">
      <c r="A98" s="26"/>
      <c r="B98" s="27">
        <v>11</v>
      </c>
      <c r="C98" s="27"/>
      <c r="D98" s="27"/>
      <c r="E98" s="27"/>
      <c r="F98" s="40"/>
      <c r="G98" s="33" t="s">
        <v>78</v>
      </c>
      <c r="H98" s="63"/>
    </row>
    <row r="99" spans="1:8" s="21" customFormat="1" ht="13.5" thickBot="1">
      <c r="A99" s="26"/>
      <c r="B99" s="27"/>
      <c r="C99" s="27">
        <v>1</v>
      </c>
      <c r="D99" s="27"/>
      <c r="E99" s="27"/>
      <c r="F99" s="40"/>
      <c r="G99" s="33" t="s">
        <v>97</v>
      </c>
      <c r="H99" s="63">
        <f>SUM(H100)</f>
        <v>6975</v>
      </c>
    </row>
    <row r="100" spans="1:8" s="21" customFormat="1" ht="13.5" thickBot="1">
      <c r="A100" s="26"/>
      <c r="B100" s="27"/>
      <c r="C100" s="27"/>
      <c r="D100" s="27">
        <v>1</v>
      </c>
      <c r="E100" s="27"/>
      <c r="F100" s="40"/>
      <c r="G100" s="33" t="s">
        <v>120</v>
      </c>
      <c r="H100" s="63">
        <f>SUM(H101:H102)</f>
        <v>6975</v>
      </c>
    </row>
    <row r="101" spans="1:8" s="21" customFormat="1" ht="13.5" thickBot="1">
      <c r="A101" s="26"/>
      <c r="B101" s="27"/>
      <c r="C101" s="27"/>
      <c r="D101" s="27"/>
      <c r="E101" s="27">
        <v>2</v>
      </c>
      <c r="F101" s="40"/>
      <c r="G101" s="33" t="s">
        <v>104</v>
      </c>
      <c r="H101" s="63">
        <v>5492</v>
      </c>
    </row>
    <row r="102" spans="1:8" s="21" customFormat="1" ht="13.5" thickBot="1">
      <c r="A102" s="26"/>
      <c r="B102" s="27"/>
      <c r="C102" s="27"/>
      <c r="D102" s="27"/>
      <c r="E102" s="27">
        <v>3</v>
      </c>
      <c r="F102" s="40"/>
      <c r="G102" s="33" t="s">
        <v>119</v>
      </c>
      <c r="H102" s="63">
        <v>1483</v>
      </c>
    </row>
    <row r="103" spans="1:8" s="21" customFormat="1" ht="13.5" thickBot="1">
      <c r="A103" s="26"/>
      <c r="B103" s="27"/>
      <c r="C103" s="27"/>
      <c r="D103" s="27"/>
      <c r="E103" s="27"/>
      <c r="F103" s="211" t="s">
        <v>28</v>
      </c>
      <c r="G103" s="213"/>
      <c r="H103" s="65">
        <f>SUM(H99)</f>
        <v>6975</v>
      </c>
    </row>
    <row r="104" spans="1:8" s="21" customFormat="1" ht="13.5" thickBot="1">
      <c r="A104" s="26"/>
      <c r="B104" s="27">
        <v>12</v>
      </c>
      <c r="C104" s="27"/>
      <c r="D104" s="27"/>
      <c r="E104" s="27"/>
      <c r="F104" s="40"/>
      <c r="G104" s="33" t="s">
        <v>79</v>
      </c>
      <c r="H104" s="63"/>
    </row>
    <row r="105" spans="1:8" s="21" customFormat="1" ht="13.5" thickBot="1">
      <c r="A105" s="26"/>
      <c r="B105" s="27"/>
      <c r="C105" s="27">
        <v>1</v>
      </c>
      <c r="D105" s="27"/>
      <c r="E105" s="27"/>
      <c r="F105" s="40"/>
      <c r="G105" s="33" t="s">
        <v>124</v>
      </c>
      <c r="H105" s="63">
        <f>SUM(H106)</f>
        <v>6450</v>
      </c>
    </row>
    <row r="106" spans="1:8" s="21" customFormat="1" ht="13.5" thickBot="1">
      <c r="A106" s="26"/>
      <c r="B106" s="27"/>
      <c r="C106" s="27"/>
      <c r="D106" s="27">
        <v>1</v>
      </c>
      <c r="E106" s="27"/>
      <c r="F106" s="40"/>
      <c r="G106" s="33" t="s">
        <v>120</v>
      </c>
      <c r="H106" s="63">
        <f>SUM(H107:H108)</f>
        <v>6450</v>
      </c>
    </row>
    <row r="107" spans="1:8" s="21" customFormat="1" ht="13.5" thickBot="1">
      <c r="A107" s="26"/>
      <c r="B107" s="27"/>
      <c r="C107" s="27"/>
      <c r="D107" s="27"/>
      <c r="E107" s="27">
        <v>2</v>
      </c>
      <c r="F107" s="40"/>
      <c r="G107" s="33" t="s">
        <v>104</v>
      </c>
      <c r="H107" s="63">
        <v>5100</v>
      </c>
    </row>
    <row r="108" spans="1:8" s="21" customFormat="1" ht="13.5" thickBot="1">
      <c r="A108" s="26"/>
      <c r="B108" s="27"/>
      <c r="C108" s="27"/>
      <c r="D108" s="27"/>
      <c r="E108" s="27">
        <v>3</v>
      </c>
      <c r="F108" s="41"/>
      <c r="G108" s="32" t="s">
        <v>119</v>
      </c>
      <c r="H108" s="63">
        <v>1350</v>
      </c>
    </row>
    <row r="109" spans="1:9" s="21" customFormat="1" ht="13.5" thickBot="1">
      <c r="A109" s="26"/>
      <c r="B109" s="27"/>
      <c r="C109" s="27"/>
      <c r="D109" s="27"/>
      <c r="E109" s="27"/>
      <c r="F109" s="211" t="s">
        <v>28</v>
      </c>
      <c r="G109" s="213"/>
      <c r="H109" s="65">
        <f>H105</f>
        <v>6450</v>
      </c>
      <c r="I109" s="21">
        <f>SUM(H91+H97+H103+H109)</f>
        <v>32389</v>
      </c>
    </row>
    <row r="110" spans="1:8" s="21" customFormat="1" ht="13.5" thickBot="1">
      <c r="A110" s="60">
        <v>5</v>
      </c>
      <c r="B110" s="61"/>
      <c r="C110" s="61"/>
      <c r="D110" s="61"/>
      <c r="E110" s="61"/>
      <c r="F110" s="211" t="s">
        <v>195</v>
      </c>
      <c r="G110" s="212"/>
      <c r="H110" s="63"/>
    </row>
    <row r="111" spans="1:8" s="21" customFormat="1" ht="13.5" thickBot="1">
      <c r="A111" s="26"/>
      <c r="B111" s="27">
        <v>14</v>
      </c>
      <c r="C111" s="27"/>
      <c r="D111" s="27"/>
      <c r="E111" s="27"/>
      <c r="F111" s="40"/>
      <c r="G111" s="82" t="s">
        <v>131</v>
      </c>
      <c r="H111" s="63"/>
    </row>
    <row r="112" spans="1:8" s="21" customFormat="1" ht="13.5" thickBot="1">
      <c r="A112" s="26"/>
      <c r="B112" s="27"/>
      <c r="C112" s="27">
        <v>1</v>
      </c>
      <c r="D112" s="27"/>
      <c r="E112" s="27"/>
      <c r="F112" s="40"/>
      <c r="G112" s="82" t="s">
        <v>97</v>
      </c>
      <c r="H112" s="63">
        <f>SUM(H113)</f>
        <v>0</v>
      </c>
    </row>
    <row r="113" spans="1:8" s="21" customFormat="1" ht="13.5" thickBot="1">
      <c r="A113" s="26"/>
      <c r="B113" s="27"/>
      <c r="C113" s="27"/>
      <c r="D113" s="27">
        <v>1</v>
      </c>
      <c r="E113" s="27"/>
      <c r="F113" s="40"/>
      <c r="G113" s="82" t="s">
        <v>4</v>
      </c>
      <c r="H113" s="63">
        <f>SUM(H114:H114)</f>
        <v>0</v>
      </c>
    </row>
    <row r="114" spans="1:8" s="21" customFormat="1" ht="13.5" thickBot="1">
      <c r="A114" s="26"/>
      <c r="B114" s="27"/>
      <c r="C114" s="27"/>
      <c r="D114" s="27"/>
      <c r="E114" s="27">
        <v>2</v>
      </c>
      <c r="F114" s="40"/>
      <c r="G114" s="82" t="s">
        <v>118</v>
      </c>
      <c r="H114" s="63">
        <v>0</v>
      </c>
    </row>
    <row r="115" spans="1:8" s="21" customFormat="1" ht="12.75">
      <c r="A115" s="26"/>
      <c r="B115" s="27"/>
      <c r="C115" s="27"/>
      <c r="D115" s="27"/>
      <c r="E115" s="27"/>
      <c r="F115" s="211" t="s">
        <v>28</v>
      </c>
      <c r="G115" s="213"/>
      <c r="H115" s="65">
        <f>SUM(H112)</f>
        <v>0</v>
      </c>
    </row>
    <row r="116" spans="1:8" s="21" customFormat="1" ht="13.5" thickBot="1">
      <c r="A116" s="3"/>
      <c r="B116" s="3">
        <v>13</v>
      </c>
      <c r="C116" s="3"/>
      <c r="D116" s="6"/>
      <c r="E116" s="10"/>
      <c r="F116" s="15"/>
      <c r="G116" s="15" t="s">
        <v>201</v>
      </c>
      <c r="H116" s="76"/>
    </row>
    <row r="117" spans="1:8" s="21" customFormat="1" ht="13.5" thickBot="1">
      <c r="A117" s="26"/>
      <c r="B117" s="27"/>
      <c r="C117" s="27">
        <v>1</v>
      </c>
      <c r="D117" s="27"/>
      <c r="E117" s="27"/>
      <c r="F117" s="40"/>
      <c r="G117" s="82" t="s">
        <v>97</v>
      </c>
      <c r="H117" s="76">
        <f>SUM(H118)</f>
        <v>0</v>
      </c>
    </row>
    <row r="118" spans="1:8" s="21" customFormat="1" ht="13.5" thickBot="1">
      <c r="A118" s="26"/>
      <c r="B118" s="27"/>
      <c r="C118" s="27"/>
      <c r="D118" s="27">
        <v>1</v>
      </c>
      <c r="E118" s="27"/>
      <c r="F118" s="40"/>
      <c r="G118" s="82" t="s">
        <v>4</v>
      </c>
      <c r="H118" s="76">
        <f>SUM(H119:H119)</f>
        <v>0</v>
      </c>
    </row>
    <row r="119" spans="1:8" s="21" customFormat="1" ht="13.5" thickBot="1">
      <c r="A119" s="26"/>
      <c r="B119" s="27"/>
      <c r="C119" s="27"/>
      <c r="D119" s="27"/>
      <c r="E119" s="27">
        <v>2</v>
      </c>
      <c r="F119" s="40"/>
      <c r="G119" s="82" t="s">
        <v>189</v>
      </c>
      <c r="H119" s="76">
        <v>0</v>
      </c>
    </row>
    <row r="120" spans="1:8" s="21" customFormat="1" ht="13.5" thickBot="1">
      <c r="A120" s="26"/>
      <c r="B120" s="27"/>
      <c r="C120" s="27"/>
      <c r="D120" s="27"/>
      <c r="E120" s="27"/>
      <c r="F120" s="214" t="s">
        <v>28</v>
      </c>
      <c r="G120" s="215"/>
      <c r="H120" s="122">
        <f>SUM(H117)</f>
        <v>0</v>
      </c>
    </row>
    <row r="121" spans="1:8" s="21" customFormat="1" ht="13.5" thickBot="1">
      <c r="A121" s="26"/>
      <c r="B121" s="27"/>
      <c r="C121" s="27"/>
      <c r="D121" s="27"/>
      <c r="E121" s="89"/>
      <c r="F121" s="88"/>
      <c r="G121" s="78"/>
      <c r="H121" s="63"/>
    </row>
    <row r="122" spans="1:8" ht="12.75">
      <c r="A122" s="42"/>
      <c r="B122" s="42"/>
      <c r="C122" s="42">
        <v>1</v>
      </c>
      <c r="D122" s="42"/>
      <c r="E122" s="42"/>
      <c r="F122" s="35"/>
      <c r="G122" s="36" t="s">
        <v>97</v>
      </c>
      <c r="H122" s="63">
        <f>SUM(H123:H124)</f>
        <v>116994</v>
      </c>
    </row>
    <row r="123" spans="1:8" ht="12.75">
      <c r="A123" s="3"/>
      <c r="B123" s="3"/>
      <c r="C123" s="3"/>
      <c r="D123" s="3">
        <v>1</v>
      </c>
      <c r="E123" s="3"/>
      <c r="F123" s="9"/>
      <c r="G123" s="37" t="s">
        <v>4</v>
      </c>
      <c r="H123" s="108">
        <f>SUM(H7+H43+H48+H59+H53+H64+H75+H80+H86+H94+H100+H106+H113+H118)</f>
        <v>40294</v>
      </c>
    </row>
    <row r="124" spans="1:8" ht="12.75">
      <c r="A124" s="3"/>
      <c r="B124" s="3"/>
      <c r="C124" s="3"/>
      <c r="D124" s="3">
        <v>2</v>
      </c>
      <c r="E124" s="3"/>
      <c r="F124" s="9"/>
      <c r="G124" s="37" t="s">
        <v>98</v>
      </c>
      <c r="H124" s="63">
        <f>SUM(H9)</f>
        <v>76700</v>
      </c>
    </row>
    <row r="125" spans="1:8" ht="12.75">
      <c r="A125" s="3"/>
      <c r="B125" s="3"/>
      <c r="C125" s="3"/>
      <c r="D125" s="3"/>
      <c r="E125" s="3">
        <v>1</v>
      </c>
      <c r="F125" s="9"/>
      <c r="G125" s="37" t="s">
        <v>90</v>
      </c>
      <c r="H125" s="63"/>
    </row>
    <row r="126" spans="1:8" ht="12.75">
      <c r="A126" s="3"/>
      <c r="B126" s="3"/>
      <c r="C126" s="3"/>
      <c r="D126" s="3"/>
      <c r="E126" s="3">
        <v>2</v>
      </c>
      <c r="F126" s="9"/>
      <c r="G126" s="37" t="s">
        <v>13</v>
      </c>
      <c r="H126" s="63">
        <f>SUM(H10)</f>
        <v>67100</v>
      </c>
    </row>
    <row r="127" spans="1:8" ht="12.75">
      <c r="A127" s="3"/>
      <c r="B127" s="3"/>
      <c r="C127" s="3"/>
      <c r="D127" s="3"/>
      <c r="E127" s="3">
        <v>3</v>
      </c>
      <c r="F127" s="9"/>
      <c r="G127" s="37" t="s">
        <v>24</v>
      </c>
      <c r="H127" s="63">
        <f>SUM(H14)</f>
        <v>9600</v>
      </c>
    </row>
    <row r="128" spans="1:8" ht="12.75">
      <c r="A128" s="3"/>
      <c r="B128" s="3"/>
      <c r="C128" s="3"/>
      <c r="D128" s="3"/>
      <c r="E128" s="3">
        <v>4</v>
      </c>
      <c r="F128" s="9"/>
      <c r="G128" s="37" t="s">
        <v>128</v>
      </c>
      <c r="H128" s="63">
        <f>SUM(H18)</f>
        <v>0</v>
      </c>
    </row>
    <row r="129" spans="1:8" ht="12.75">
      <c r="A129" s="3"/>
      <c r="B129" s="3"/>
      <c r="C129" s="3">
        <v>2</v>
      </c>
      <c r="D129" s="3"/>
      <c r="E129" s="3"/>
      <c r="F129" s="9"/>
      <c r="G129" s="43" t="s">
        <v>91</v>
      </c>
      <c r="H129" s="63">
        <f>SUM(H130)</f>
        <v>186096</v>
      </c>
    </row>
    <row r="130" spans="1:8" ht="12.75">
      <c r="A130" s="3"/>
      <c r="B130" s="3"/>
      <c r="C130" s="3"/>
      <c r="D130" s="3">
        <v>1</v>
      </c>
      <c r="E130" s="3"/>
      <c r="F130" s="9"/>
      <c r="G130" s="37" t="s">
        <v>92</v>
      </c>
      <c r="H130" s="63">
        <f>SUM(H131:H134)</f>
        <v>186096</v>
      </c>
    </row>
    <row r="131" spans="1:8" ht="12.75">
      <c r="A131" s="3"/>
      <c r="B131" s="3"/>
      <c r="C131" s="3"/>
      <c r="D131" s="3"/>
      <c r="E131" s="3">
        <v>1</v>
      </c>
      <c r="F131" s="9"/>
      <c r="G131" s="37" t="s">
        <v>14</v>
      </c>
      <c r="H131" s="63">
        <f>SUM(H21)</f>
        <v>181966</v>
      </c>
    </row>
    <row r="132" spans="1:8" ht="12.75">
      <c r="A132" s="3"/>
      <c r="B132" s="3"/>
      <c r="C132" s="3"/>
      <c r="D132" s="3"/>
      <c r="E132" s="3">
        <v>2</v>
      </c>
      <c r="F132" s="9"/>
      <c r="G132" s="37" t="s">
        <v>15</v>
      </c>
      <c r="H132" s="63">
        <f>SUM(H22)</f>
        <v>0</v>
      </c>
    </row>
    <row r="133" spans="1:8" ht="12.75">
      <c r="A133" s="3"/>
      <c r="B133" s="3"/>
      <c r="C133" s="3"/>
      <c r="D133" s="3"/>
      <c r="E133" s="3">
        <v>3</v>
      </c>
      <c r="F133" s="9"/>
      <c r="G133" s="37" t="s">
        <v>99</v>
      </c>
      <c r="H133" s="63">
        <f>SUM(H23)</f>
        <v>4130</v>
      </c>
    </row>
    <row r="134" spans="1:8" ht="12.75">
      <c r="A134" s="3"/>
      <c r="B134" s="3"/>
      <c r="C134" s="3"/>
      <c r="D134" s="3"/>
      <c r="E134" s="3">
        <v>4</v>
      </c>
      <c r="F134" s="9"/>
      <c r="G134" s="37" t="s">
        <v>100</v>
      </c>
      <c r="H134" s="63"/>
    </row>
    <row r="135" spans="1:8" ht="12.75">
      <c r="A135" s="3"/>
      <c r="B135" s="3"/>
      <c r="C135" s="3">
        <v>3</v>
      </c>
      <c r="D135" s="3"/>
      <c r="E135" s="3"/>
      <c r="F135" s="9"/>
      <c r="G135" s="37" t="s">
        <v>93</v>
      </c>
      <c r="H135" s="63">
        <f>SUM(H136:H138)</f>
        <v>3700</v>
      </c>
    </row>
    <row r="136" spans="1:8" ht="12.75">
      <c r="A136" s="3"/>
      <c r="B136" s="3"/>
      <c r="C136" s="3"/>
      <c r="D136" s="3">
        <v>1</v>
      </c>
      <c r="E136" s="3"/>
      <c r="F136" s="9"/>
      <c r="G136" s="37" t="s">
        <v>101</v>
      </c>
      <c r="H136" s="63"/>
    </row>
    <row r="137" spans="1:8" ht="12.75">
      <c r="A137" s="3"/>
      <c r="B137" s="3"/>
      <c r="C137" s="3"/>
      <c r="D137" s="3">
        <v>2</v>
      </c>
      <c r="E137" s="3"/>
      <c r="F137" s="9"/>
      <c r="G137" s="37" t="s">
        <v>102</v>
      </c>
      <c r="H137" s="63">
        <f>SUM(H26)</f>
        <v>3700</v>
      </c>
    </row>
    <row r="138" spans="1:8" ht="12.75">
      <c r="A138" s="3"/>
      <c r="B138" s="3"/>
      <c r="C138" s="3"/>
      <c r="D138" s="3">
        <v>3</v>
      </c>
      <c r="E138" s="3"/>
      <c r="F138" s="9"/>
      <c r="G138" s="37" t="s">
        <v>6</v>
      </c>
      <c r="H138" s="63"/>
    </row>
    <row r="139" spans="1:8" ht="12.75">
      <c r="A139" s="3"/>
      <c r="B139" s="3"/>
      <c r="C139" s="3">
        <v>4</v>
      </c>
      <c r="D139" s="3"/>
      <c r="E139" s="3"/>
      <c r="F139" s="9"/>
      <c r="G139" s="37" t="s">
        <v>26</v>
      </c>
      <c r="H139" s="63">
        <f>SUM(H140,H144,H145)</f>
        <v>5060</v>
      </c>
    </row>
    <row r="140" spans="1:8" ht="12.75">
      <c r="A140" s="3"/>
      <c r="B140" s="3"/>
      <c r="C140" s="3"/>
      <c r="D140" s="3">
        <v>1</v>
      </c>
      <c r="E140" s="3"/>
      <c r="F140" s="9"/>
      <c r="G140" s="37" t="s">
        <v>103</v>
      </c>
      <c r="H140" s="63">
        <f>SUM(H141:H143)</f>
        <v>5060</v>
      </c>
    </row>
    <row r="141" spans="1:8" ht="12.75">
      <c r="A141" s="3"/>
      <c r="B141" s="3"/>
      <c r="C141" s="3"/>
      <c r="D141" s="3"/>
      <c r="E141" s="3">
        <v>1</v>
      </c>
      <c r="F141" s="9"/>
      <c r="G141" s="37" t="s">
        <v>11</v>
      </c>
      <c r="H141" s="63">
        <f>SUM(H69)</f>
        <v>5060</v>
      </c>
    </row>
    <row r="142" spans="1:8" ht="12.75">
      <c r="A142" s="3"/>
      <c r="B142" s="3"/>
      <c r="C142" s="3"/>
      <c r="D142" s="3"/>
      <c r="E142" s="3">
        <v>2</v>
      </c>
      <c r="F142" s="9"/>
      <c r="G142" s="37" t="s">
        <v>16</v>
      </c>
      <c r="H142" s="63"/>
    </row>
    <row r="143" spans="1:8" ht="12.75">
      <c r="A143" s="3"/>
      <c r="B143" s="3"/>
      <c r="C143" s="3"/>
      <c r="D143" s="3"/>
      <c r="E143" s="3">
        <v>3</v>
      </c>
      <c r="F143" s="9"/>
      <c r="G143" s="37" t="s">
        <v>18</v>
      </c>
      <c r="H143" s="63">
        <f>SUM(H30)</f>
        <v>0</v>
      </c>
    </row>
    <row r="144" spans="1:8" ht="12.75">
      <c r="A144" s="3"/>
      <c r="B144" s="3"/>
      <c r="C144" s="3"/>
      <c r="D144" s="3">
        <v>2</v>
      </c>
      <c r="E144" s="3"/>
      <c r="F144" s="9"/>
      <c r="G144" s="37" t="s">
        <v>17</v>
      </c>
      <c r="H144" s="63"/>
    </row>
    <row r="145" spans="1:8" ht="12.75">
      <c r="A145" s="3"/>
      <c r="B145" s="3"/>
      <c r="C145" s="3"/>
      <c r="D145" s="3">
        <v>3</v>
      </c>
      <c r="E145" s="3"/>
      <c r="F145" s="9"/>
      <c r="G145" s="37" t="s">
        <v>27</v>
      </c>
      <c r="H145" s="63"/>
    </row>
    <row r="146" spans="1:8" ht="12.75">
      <c r="A146" s="3"/>
      <c r="B146" s="3"/>
      <c r="C146" s="3">
        <v>5</v>
      </c>
      <c r="D146" s="3"/>
      <c r="E146" s="3"/>
      <c r="F146" s="9"/>
      <c r="G146" s="43" t="s">
        <v>19</v>
      </c>
      <c r="H146" s="63">
        <f>SUM(H147:H148)</f>
        <v>0</v>
      </c>
    </row>
    <row r="147" spans="1:8" ht="12.75">
      <c r="A147" s="3"/>
      <c r="B147" s="3"/>
      <c r="C147" s="3"/>
      <c r="D147" s="3"/>
      <c r="E147" s="3">
        <v>1</v>
      </c>
      <c r="F147" s="9"/>
      <c r="G147" s="37" t="s">
        <v>21</v>
      </c>
      <c r="H147" s="63">
        <f>SUM(H32)</f>
        <v>0</v>
      </c>
    </row>
    <row r="148" spans="1:8" ht="12.75">
      <c r="A148" s="3"/>
      <c r="B148" s="3"/>
      <c r="C148" s="3"/>
      <c r="D148" s="3"/>
      <c r="E148" s="3">
        <v>2</v>
      </c>
      <c r="F148" s="9"/>
      <c r="G148" s="37" t="s">
        <v>20</v>
      </c>
      <c r="H148" s="63"/>
    </row>
    <row r="149" spans="1:8" ht="12.75">
      <c r="A149" s="3"/>
      <c r="B149" s="3"/>
      <c r="C149" s="3">
        <v>6</v>
      </c>
      <c r="D149" s="3"/>
      <c r="E149" s="3"/>
      <c r="F149" s="9"/>
      <c r="G149" s="43" t="s">
        <v>7</v>
      </c>
      <c r="H149" s="63">
        <f>SUM(H150:H151)</f>
        <v>0</v>
      </c>
    </row>
    <row r="150" spans="1:8" ht="12.75">
      <c r="A150" s="3"/>
      <c r="B150" s="3"/>
      <c r="C150" s="3"/>
      <c r="D150" s="3"/>
      <c r="E150" s="3">
        <v>1</v>
      </c>
      <c r="F150" s="9"/>
      <c r="G150" s="37" t="s">
        <v>8</v>
      </c>
      <c r="H150" s="63">
        <f>SUM(H35)</f>
        <v>0</v>
      </c>
    </row>
    <row r="151" spans="1:8" ht="12.75">
      <c r="A151" s="3"/>
      <c r="B151" s="3"/>
      <c r="C151" s="3"/>
      <c r="D151" s="3"/>
      <c r="E151" s="3">
        <v>2</v>
      </c>
      <c r="F151" s="9"/>
      <c r="G151" s="37" t="s">
        <v>9</v>
      </c>
      <c r="H151" s="63">
        <f>SUM(H37)</f>
        <v>0</v>
      </c>
    </row>
    <row r="152" spans="1:8" ht="12.75">
      <c r="A152" s="3"/>
      <c r="B152" s="3"/>
      <c r="C152" s="3">
        <v>7</v>
      </c>
      <c r="D152" s="3"/>
      <c r="E152" s="3"/>
      <c r="F152" s="9"/>
      <c r="G152" s="43" t="s">
        <v>10</v>
      </c>
      <c r="H152" s="63">
        <f>SUM(H153:H154)</f>
        <v>0</v>
      </c>
    </row>
    <row r="153" spans="1:8" ht="12.75">
      <c r="A153" s="3"/>
      <c r="B153" s="3"/>
      <c r="C153" s="3"/>
      <c r="D153" s="3"/>
      <c r="E153" s="3">
        <v>1</v>
      </c>
      <c r="F153" s="9"/>
      <c r="G153" s="37" t="s">
        <v>22</v>
      </c>
      <c r="H153" s="63">
        <f>SUM(H39)</f>
        <v>0</v>
      </c>
    </row>
    <row r="154" spans="1:8" ht="13.5" thickBot="1">
      <c r="A154" s="44"/>
      <c r="B154" s="44"/>
      <c r="C154" s="44"/>
      <c r="D154" s="44"/>
      <c r="E154" s="44">
        <v>2</v>
      </c>
      <c r="F154" s="45"/>
      <c r="G154" s="46" t="s">
        <v>23</v>
      </c>
      <c r="H154" s="79"/>
    </row>
    <row r="155" spans="1:8" ht="13.5" thickBot="1">
      <c r="A155" s="208" t="s">
        <v>121</v>
      </c>
      <c r="B155" s="209"/>
      <c r="C155" s="209"/>
      <c r="D155" s="209"/>
      <c r="E155" s="209"/>
      <c r="F155" s="210"/>
      <c r="G155" s="47"/>
      <c r="H155" s="62">
        <f>SUM(H122,H129,H135,H139,H146,H149,H152)</f>
        <v>311850</v>
      </c>
    </row>
  </sheetData>
  <sheetProtection/>
  <mergeCells count="24">
    <mergeCell ref="F72:G72"/>
    <mergeCell ref="F77:G77"/>
    <mergeCell ref="F82:G82"/>
    <mergeCell ref="A2:E2"/>
    <mergeCell ref="F55:G55"/>
    <mergeCell ref="F3:G3"/>
    <mergeCell ref="F40:G40"/>
    <mergeCell ref="F50:G50"/>
    <mergeCell ref="F45:G45"/>
    <mergeCell ref="F4:G4"/>
    <mergeCell ref="F61:G61"/>
    <mergeCell ref="F1:F2"/>
    <mergeCell ref="G1:G2"/>
    <mergeCell ref="F71:G71"/>
    <mergeCell ref="F66:G66"/>
    <mergeCell ref="F97:G97"/>
    <mergeCell ref="F83:G83"/>
    <mergeCell ref="F109:G109"/>
    <mergeCell ref="F103:G103"/>
    <mergeCell ref="F91:G91"/>
    <mergeCell ref="A155:F155"/>
    <mergeCell ref="F110:G110"/>
    <mergeCell ref="F115:G115"/>
    <mergeCell ref="F120:G120"/>
  </mergeCells>
  <printOptions/>
  <pageMargins left="0.15748031496062992" right="0.1968503937007874" top="0.984251968503937" bottom="0.984251968503937" header="0.5118110236220472" footer="0.5118110236220472"/>
  <pageSetup horizontalDpi="600" verticalDpi="600" orientation="portrait" paperSize="9" scale="95" r:id="rId1"/>
  <headerFooter alignWithMargins="0">
    <oddHeader>&amp;R 2.számú melléklet 2014.évi költségvetéshez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296"/>
  <sheetViews>
    <sheetView zoomScalePageLayoutView="0" workbookViewId="0" topLeftCell="A269">
      <selection activeCell="N288" sqref="N288"/>
    </sheetView>
  </sheetViews>
  <sheetFormatPr defaultColWidth="9.140625" defaultRowHeight="12.75"/>
  <cols>
    <col min="1" max="1" width="4.421875" style="0" customWidth="1"/>
    <col min="2" max="2" width="5.00390625" style="0" customWidth="1"/>
    <col min="3" max="3" width="6.28125" style="0" customWidth="1"/>
    <col min="4" max="4" width="6.8515625" style="0" customWidth="1"/>
    <col min="5" max="5" width="10.7109375" style="0" customWidth="1"/>
    <col min="6" max="6" width="41.28125" style="0" customWidth="1"/>
  </cols>
  <sheetData>
    <row r="1" ht="15.75" customHeight="1" thickBot="1"/>
    <row r="2" spans="1:7" ht="12.75" customHeight="1">
      <c r="A2" s="1" t="s">
        <v>0</v>
      </c>
      <c r="B2" s="1" t="s">
        <v>1</v>
      </c>
      <c r="C2" s="1" t="s">
        <v>3</v>
      </c>
      <c r="D2" s="2" t="s">
        <v>29</v>
      </c>
      <c r="E2" s="264" t="s">
        <v>5</v>
      </c>
      <c r="F2" s="266" t="s">
        <v>12</v>
      </c>
      <c r="G2" s="91" t="s">
        <v>134</v>
      </c>
    </row>
    <row r="3" spans="1:7" ht="13.5" thickBot="1">
      <c r="A3" s="259" t="s">
        <v>2</v>
      </c>
      <c r="B3" s="260"/>
      <c r="C3" s="260"/>
      <c r="D3" s="261"/>
      <c r="E3" s="265"/>
      <c r="F3" s="267"/>
      <c r="G3" s="92" t="s">
        <v>218</v>
      </c>
    </row>
    <row r="4" spans="1:7" ht="12.75">
      <c r="A4" s="51">
        <v>1</v>
      </c>
      <c r="B4" s="50"/>
      <c r="C4" s="50"/>
      <c r="D4" s="50"/>
      <c r="E4" s="262" t="s">
        <v>219</v>
      </c>
      <c r="F4" s="263"/>
      <c r="G4" s="93"/>
    </row>
    <row r="5" spans="1:7" ht="12.75">
      <c r="A5" s="3"/>
      <c r="B5" s="3">
        <v>1</v>
      </c>
      <c r="C5" s="4"/>
      <c r="D5" s="3"/>
      <c r="E5" s="12"/>
      <c r="F5" s="4" t="s">
        <v>125</v>
      </c>
      <c r="G5" s="94"/>
    </row>
    <row r="6" spans="1:7" ht="12.75">
      <c r="A6" s="3"/>
      <c r="B6" s="3"/>
      <c r="C6" s="3">
        <v>8</v>
      </c>
      <c r="D6" s="3"/>
      <c r="E6" s="12"/>
      <c r="F6" s="3" t="s">
        <v>30</v>
      </c>
      <c r="G6" s="94">
        <f>SUM(G7:G9)</f>
        <v>62168</v>
      </c>
    </row>
    <row r="7" spans="1:7" ht="12.75">
      <c r="A7" s="3"/>
      <c r="B7" s="3"/>
      <c r="C7" s="3"/>
      <c r="D7" s="3">
        <v>1</v>
      </c>
      <c r="E7" s="12"/>
      <c r="F7" s="3" t="s">
        <v>31</v>
      </c>
      <c r="G7" s="94">
        <v>36142</v>
      </c>
    </row>
    <row r="8" spans="1:7" ht="12.75">
      <c r="A8" s="3"/>
      <c r="B8" s="3"/>
      <c r="C8" s="3"/>
      <c r="D8" s="3">
        <v>2</v>
      </c>
      <c r="E8" s="13"/>
      <c r="F8" s="3" t="s">
        <v>32</v>
      </c>
      <c r="G8" s="94">
        <v>9286</v>
      </c>
    </row>
    <row r="9" spans="1:7" ht="12.75">
      <c r="A9" s="3"/>
      <c r="B9" s="3"/>
      <c r="C9" s="3"/>
      <c r="D9" s="3">
        <v>3</v>
      </c>
      <c r="E9" s="3"/>
      <c r="F9" s="3" t="s">
        <v>33</v>
      </c>
      <c r="G9" s="94">
        <v>16740</v>
      </c>
    </row>
    <row r="10" spans="1:7" ht="12.75">
      <c r="A10" s="3"/>
      <c r="B10" s="3"/>
      <c r="C10" s="3"/>
      <c r="D10" s="3"/>
      <c r="E10" s="3"/>
      <c r="F10" s="3" t="s">
        <v>220</v>
      </c>
      <c r="G10" s="94">
        <v>360</v>
      </c>
    </row>
    <row r="11" spans="1:7" ht="12.75">
      <c r="A11" s="3"/>
      <c r="B11" s="3"/>
      <c r="C11" s="3">
        <v>9</v>
      </c>
      <c r="D11" s="3"/>
      <c r="E11" s="3"/>
      <c r="F11" s="3" t="s">
        <v>80</v>
      </c>
      <c r="G11" s="94">
        <f>SUM(G12:G13)</f>
        <v>0</v>
      </c>
    </row>
    <row r="12" spans="1:7" ht="12.75">
      <c r="A12" s="3"/>
      <c r="B12" s="3"/>
      <c r="C12" s="3"/>
      <c r="D12" s="3">
        <v>1</v>
      </c>
      <c r="E12" s="3"/>
      <c r="F12" s="3" t="s">
        <v>81</v>
      </c>
      <c r="G12" s="94">
        <v>0</v>
      </c>
    </row>
    <row r="13" spans="1:7" ht="12.75">
      <c r="A13" s="3"/>
      <c r="B13" s="3"/>
      <c r="C13" s="3"/>
      <c r="D13" s="3">
        <v>2</v>
      </c>
      <c r="E13" s="3"/>
      <c r="F13" s="3" t="s">
        <v>82</v>
      </c>
      <c r="G13" s="94"/>
    </row>
    <row r="14" spans="1:7" ht="12.75">
      <c r="A14" s="3"/>
      <c r="B14" s="3"/>
      <c r="C14" s="3"/>
      <c r="D14" s="3"/>
      <c r="E14" s="204" t="s">
        <v>28</v>
      </c>
      <c r="F14" s="205"/>
      <c r="G14" s="94">
        <f>SUM(G6,G11,)</f>
        <v>62168</v>
      </c>
    </row>
    <row r="15" spans="1:7" ht="12.75">
      <c r="A15" s="3"/>
      <c r="B15" s="3"/>
      <c r="C15" s="3"/>
      <c r="D15" s="237" t="s">
        <v>46</v>
      </c>
      <c r="E15" s="250"/>
      <c r="F15" s="243"/>
      <c r="G15" s="94">
        <v>10</v>
      </c>
    </row>
    <row r="16" spans="1:7" ht="12.75">
      <c r="A16" s="3"/>
      <c r="B16" s="3"/>
      <c r="C16" s="3"/>
      <c r="D16" s="237" t="s">
        <v>140</v>
      </c>
      <c r="E16" s="235"/>
      <c r="F16" s="236"/>
      <c r="G16" s="94">
        <v>1</v>
      </c>
    </row>
    <row r="17" spans="1:7" ht="12.75">
      <c r="A17" s="3"/>
      <c r="B17" s="3"/>
      <c r="C17" s="3"/>
      <c r="D17" s="240" t="s">
        <v>48</v>
      </c>
      <c r="E17" s="257"/>
      <c r="F17" s="258"/>
      <c r="G17" s="95">
        <f>SUM(G15:G16)</f>
        <v>11</v>
      </c>
    </row>
    <row r="18" spans="1:7" ht="12.75">
      <c r="A18" s="113">
        <v>2</v>
      </c>
      <c r="B18" s="113"/>
      <c r="C18" s="113"/>
      <c r="D18" s="114"/>
      <c r="E18" s="114"/>
      <c r="F18" s="114" t="s">
        <v>174</v>
      </c>
      <c r="G18" s="115"/>
    </row>
    <row r="19" spans="1:7" ht="12.75">
      <c r="A19" s="59"/>
      <c r="B19" s="120" t="s">
        <v>49</v>
      </c>
      <c r="C19" s="120"/>
      <c r="D19" s="121"/>
      <c r="E19" s="121"/>
      <c r="F19" s="121" t="s">
        <v>181</v>
      </c>
      <c r="G19" s="100"/>
    </row>
    <row r="20" spans="1:7" ht="12.75">
      <c r="A20" s="3"/>
      <c r="B20" s="3"/>
      <c r="C20" s="3">
        <v>8</v>
      </c>
      <c r="D20" s="3"/>
      <c r="E20" s="12"/>
      <c r="F20" s="3" t="s">
        <v>30</v>
      </c>
      <c r="G20" s="100">
        <f>SUM(G21:G23)</f>
        <v>7920</v>
      </c>
    </row>
    <row r="21" spans="1:7" ht="12.75">
      <c r="A21" s="3"/>
      <c r="B21" s="3"/>
      <c r="C21" s="3"/>
      <c r="D21" s="3">
        <v>1</v>
      </c>
      <c r="E21" s="12"/>
      <c r="F21" s="3" t="s">
        <v>31</v>
      </c>
      <c r="G21" s="100"/>
    </row>
    <row r="22" spans="1:7" ht="12.75">
      <c r="A22" s="3"/>
      <c r="B22" s="3"/>
      <c r="C22" s="3"/>
      <c r="D22" s="3">
        <v>2</v>
      </c>
      <c r="E22" s="13"/>
      <c r="F22" s="3" t="s">
        <v>32</v>
      </c>
      <c r="G22" s="100"/>
    </row>
    <row r="23" spans="1:7" ht="12.75">
      <c r="A23" s="3"/>
      <c r="B23" s="3"/>
      <c r="C23" s="3"/>
      <c r="D23" s="3">
        <v>3</v>
      </c>
      <c r="E23" s="3"/>
      <c r="F23" s="3" t="s">
        <v>33</v>
      </c>
      <c r="G23" s="100">
        <v>7920</v>
      </c>
    </row>
    <row r="24" spans="1:7" ht="12.75">
      <c r="A24" s="3"/>
      <c r="B24" s="3"/>
      <c r="C24" s="3"/>
      <c r="D24" s="3"/>
      <c r="E24" s="3">
        <v>1</v>
      </c>
      <c r="F24" s="3" t="s">
        <v>191</v>
      </c>
      <c r="G24" s="100">
        <v>1000</v>
      </c>
    </row>
    <row r="25" spans="1:7" ht="12.75">
      <c r="A25" s="3"/>
      <c r="B25" s="3"/>
      <c r="C25" s="3"/>
      <c r="D25" s="3"/>
      <c r="E25" s="3">
        <v>2</v>
      </c>
      <c r="F25" s="3" t="s">
        <v>164</v>
      </c>
      <c r="G25" s="100">
        <v>1200</v>
      </c>
    </row>
    <row r="26" spans="1:7" ht="12.75">
      <c r="A26" s="3"/>
      <c r="B26" s="3"/>
      <c r="C26" s="3"/>
      <c r="D26" s="3"/>
      <c r="E26" s="3">
        <v>3</v>
      </c>
      <c r="F26" s="3" t="s">
        <v>183</v>
      </c>
      <c r="G26" s="100">
        <v>200</v>
      </c>
    </row>
    <row r="27" spans="1:7" ht="12.75">
      <c r="A27" s="3"/>
      <c r="B27" s="3"/>
      <c r="C27" s="3">
        <v>9</v>
      </c>
      <c r="D27" s="3"/>
      <c r="E27" s="3"/>
      <c r="F27" s="3" t="s">
        <v>80</v>
      </c>
      <c r="G27" s="100">
        <f>SUM(G28:G29)</f>
        <v>1500</v>
      </c>
    </row>
    <row r="28" spans="1:7" ht="12.75">
      <c r="A28" s="3"/>
      <c r="B28" s="3"/>
      <c r="C28" s="3"/>
      <c r="D28" s="3">
        <v>1</v>
      </c>
      <c r="E28" s="3"/>
      <c r="F28" s="3" t="s">
        <v>81</v>
      </c>
      <c r="G28" s="100"/>
    </row>
    <row r="29" spans="1:7" ht="12.75">
      <c r="A29" s="3"/>
      <c r="B29" s="3"/>
      <c r="C29" s="3"/>
      <c r="D29" s="3">
        <v>2</v>
      </c>
      <c r="E29" s="3"/>
      <c r="F29" s="3" t="s">
        <v>82</v>
      </c>
      <c r="G29" s="100">
        <v>1500</v>
      </c>
    </row>
    <row r="30" spans="1:7" ht="12.75">
      <c r="A30" s="3"/>
      <c r="B30" s="3"/>
      <c r="C30" s="3"/>
      <c r="D30" s="3"/>
      <c r="E30" s="3"/>
      <c r="F30" s="3" t="s">
        <v>221</v>
      </c>
      <c r="G30" s="100">
        <v>1500</v>
      </c>
    </row>
    <row r="31" spans="1:7" ht="12.75">
      <c r="A31" s="3"/>
      <c r="B31" s="3"/>
      <c r="C31" s="3">
        <v>10</v>
      </c>
      <c r="D31" s="3"/>
      <c r="E31" s="3"/>
      <c r="F31" s="3" t="s">
        <v>138</v>
      </c>
      <c r="G31" s="94">
        <f>SUM(G32)</f>
        <v>3840</v>
      </c>
    </row>
    <row r="32" spans="1:7" ht="12.75">
      <c r="A32" s="3"/>
      <c r="B32" s="3"/>
      <c r="C32" s="3"/>
      <c r="D32" s="3">
        <v>1</v>
      </c>
      <c r="E32" s="3"/>
      <c r="F32" s="3" t="s">
        <v>139</v>
      </c>
      <c r="G32" s="94">
        <v>3840</v>
      </c>
    </row>
    <row r="33" spans="1:7" ht="12.75">
      <c r="A33" s="3"/>
      <c r="B33" s="3"/>
      <c r="C33" s="3">
        <v>11</v>
      </c>
      <c r="D33" s="3"/>
      <c r="E33" s="3"/>
      <c r="F33" s="3" t="s">
        <v>34</v>
      </c>
      <c r="G33" s="94">
        <f>SUM(G34)</f>
        <v>2230</v>
      </c>
    </row>
    <row r="34" spans="1:7" ht="12.75">
      <c r="A34" s="3"/>
      <c r="B34" s="3"/>
      <c r="C34" s="3"/>
      <c r="D34" s="3">
        <v>2</v>
      </c>
      <c r="E34" s="3"/>
      <c r="F34" s="3" t="s">
        <v>35</v>
      </c>
      <c r="G34" s="94">
        <v>2230</v>
      </c>
    </row>
    <row r="35" spans="1:7" ht="12.75">
      <c r="A35" s="3"/>
      <c r="B35" s="3"/>
      <c r="C35" s="3"/>
      <c r="D35" s="3"/>
      <c r="E35" s="3"/>
      <c r="F35" s="14" t="s">
        <v>137</v>
      </c>
      <c r="G35" s="94">
        <v>2230</v>
      </c>
    </row>
    <row r="36" spans="1:7" ht="12.75">
      <c r="A36" s="3"/>
      <c r="B36" s="3"/>
      <c r="C36" s="3"/>
      <c r="D36" s="3"/>
      <c r="E36" s="204" t="s">
        <v>28</v>
      </c>
      <c r="F36" s="205"/>
      <c r="G36" s="100">
        <f>SUM(G20+G27+G31+G33)</f>
        <v>15490</v>
      </c>
    </row>
    <row r="37" spans="1:7" ht="12.75">
      <c r="A37" s="3"/>
      <c r="B37" s="3" t="s">
        <v>50</v>
      </c>
      <c r="C37" s="3"/>
      <c r="D37" s="3"/>
      <c r="E37" s="3"/>
      <c r="F37" s="4" t="s">
        <v>141</v>
      </c>
      <c r="G37" s="94"/>
    </row>
    <row r="38" spans="1:7" ht="12.75">
      <c r="A38" s="3"/>
      <c r="B38" s="3"/>
      <c r="C38" s="3">
        <v>8</v>
      </c>
      <c r="D38" s="3"/>
      <c r="E38" s="3"/>
      <c r="F38" s="3" t="s">
        <v>30</v>
      </c>
      <c r="G38" s="19">
        <v>1970</v>
      </c>
    </row>
    <row r="39" spans="1:7" ht="12.75">
      <c r="A39" s="3"/>
      <c r="B39" s="3"/>
      <c r="C39" s="3"/>
      <c r="D39" s="3">
        <v>3</v>
      </c>
      <c r="E39" s="3"/>
      <c r="F39" s="3" t="s">
        <v>33</v>
      </c>
      <c r="G39" s="19">
        <v>1970</v>
      </c>
    </row>
    <row r="40" spans="1:7" ht="12.75">
      <c r="A40" s="3"/>
      <c r="B40" s="3"/>
      <c r="C40" s="3"/>
      <c r="D40" s="3"/>
      <c r="E40" s="237" t="s">
        <v>28</v>
      </c>
      <c r="F40" s="243"/>
      <c r="G40" s="19">
        <v>1970</v>
      </c>
    </row>
    <row r="41" spans="1:7" ht="12.75">
      <c r="A41" s="3"/>
      <c r="B41" s="3" t="s">
        <v>52</v>
      </c>
      <c r="C41" s="3"/>
      <c r="D41" s="3"/>
      <c r="E41" s="3"/>
      <c r="F41" s="4" t="s">
        <v>51</v>
      </c>
      <c r="G41" s="94"/>
    </row>
    <row r="42" spans="1:7" ht="12.75">
      <c r="A42" s="3"/>
      <c r="B42" s="3"/>
      <c r="C42" s="3">
        <v>8</v>
      </c>
      <c r="D42" s="3"/>
      <c r="E42" s="3"/>
      <c r="F42" s="3" t="s">
        <v>30</v>
      </c>
      <c r="G42" s="94">
        <v>5300</v>
      </c>
    </row>
    <row r="43" spans="1:7" ht="12.75">
      <c r="A43" s="3"/>
      <c r="B43" s="3"/>
      <c r="C43" s="3"/>
      <c r="D43" s="3">
        <v>3</v>
      </c>
      <c r="E43" s="3"/>
      <c r="F43" s="3" t="s">
        <v>33</v>
      </c>
      <c r="G43" s="94">
        <v>5300</v>
      </c>
    </row>
    <row r="44" spans="1:7" ht="12.75">
      <c r="A44" s="3"/>
      <c r="B44" s="3"/>
      <c r="C44" s="3"/>
      <c r="D44" s="3"/>
      <c r="E44" s="3"/>
      <c r="F44" s="109" t="s">
        <v>192</v>
      </c>
      <c r="G44" s="94">
        <v>1000</v>
      </c>
    </row>
    <row r="45" spans="1:7" ht="12.75">
      <c r="A45" s="3"/>
      <c r="B45" s="3"/>
      <c r="C45" s="3"/>
      <c r="D45" s="3"/>
      <c r="E45" s="237" t="s">
        <v>28</v>
      </c>
      <c r="F45" s="243"/>
      <c r="G45" s="94">
        <v>5300</v>
      </c>
    </row>
    <row r="46" spans="1:7" ht="12.75">
      <c r="A46" s="3"/>
      <c r="B46" s="3" t="s">
        <v>54</v>
      </c>
      <c r="C46" s="3"/>
      <c r="D46" s="3">
        <v>2</v>
      </c>
      <c r="E46" s="3"/>
      <c r="F46" s="4" t="s">
        <v>142</v>
      </c>
      <c r="G46" s="94"/>
    </row>
    <row r="47" spans="1:7" ht="12.75">
      <c r="A47" s="3"/>
      <c r="B47" s="3"/>
      <c r="C47" s="4">
        <v>8</v>
      </c>
      <c r="D47" s="3"/>
      <c r="E47" s="3"/>
      <c r="F47" s="4" t="s">
        <v>30</v>
      </c>
      <c r="G47" s="94">
        <f>SUM(G48:G50)</f>
        <v>14178</v>
      </c>
    </row>
    <row r="48" spans="1:7" ht="12.75">
      <c r="A48" s="3"/>
      <c r="B48" s="3"/>
      <c r="C48" s="3"/>
      <c r="D48" s="3">
        <v>1</v>
      </c>
      <c r="E48" s="3"/>
      <c r="F48" s="3" t="s">
        <v>31</v>
      </c>
      <c r="G48" s="94">
        <v>8268</v>
      </c>
    </row>
    <row r="49" spans="1:7" ht="12.75">
      <c r="A49" s="3"/>
      <c r="B49" s="3"/>
      <c r="C49" s="3"/>
      <c r="D49" s="3">
        <v>2</v>
      </c>
      <c r="E49" s="3"/>
      <c r="F49" s="3" t="s">
        <v>32</v>
      </c>
      <c r="G49" s="94">
        <v>2235</v>
      </c>
    </row>
    <row r="50" spans="1:7" ht="12.75">
      <c r="A50" s="3"/>
      <c r="B50" s="3"/>
      <c r="C50" s="3"/>
      <c r="D50" s="3">
        <v>3</v>
      </c>
      <c r="E50" s="3"/>
      <c r="F50" s="3" t="s">
        <v>33</v>
      </c>
      <c r="G50" s="94">
        <v>3675</v>
      </c>
    </row>
    <row r="51" spans="1:7" ht="12.75">
      <c r="A51" s="3"/>
      <c r="B51" s="3"/>
      <c r="C51" s="3"/>
      <c r="D51" s="9"/>
      <c r="E51" s="250" t="s">
        <v>28</v>
      </c>
      <c r="F51" s="236"/>
      <c r="G51" s="94">
        <f>SUM(G47)</f>
        <v>14178</v>
      </c>
    </row>
    <row r="52" spans="1:7" ht="12.75">
      <c r="A52" s="3"/>
      <c r="B52" s="3"/>
      <c r="C52" s="3"/>
      <c r="D52" s="237" t="s">
        <v>47</v>
      </c>
      <c r="E52" s="250"/>
      <c r="F52" s="243"/>
      <c r="G52" s="94">
        <v>0</v>
      </c>
    </row>
    <row r="53" spans="1:7" ht="12.75">
      <c r="A53" s="3"/>
      <c r="B53" s="3"/>
      <c r="C53" s="3"/>
      <c r="D53" s="237" t="s">
        <v>53</v>
      </c>
      <c r="E53" s="250"/>
      <c r="F53" s="243"/>
      <c r="G53" s="94">
        <v>6</v>
      </c>
    </row>
    <row r="54" spans="1:7" ht="12.75">
      <c r="A54" s="3"/>
      <c r="B54" s="3"/>
      <c r="C54" s="3"/>
      <c r="D54" s="240" t="s">
        <v>58</v>
      </c>
      <c r="E54" s="241"/>
      <c r="F54" s="242"/>
      <c r="G54" s="95">
        <v>6</v>
      </c>
    </row>
    <row r="55" spans="1:7" ht="12.75">
      <c r="A55" s="3"/>
      <c r="B55" s="3" t="s">
        <v>55</v>
      </c>
      <c r="C55" s="3"/>
      <c r="D55" s="3"/>
      <c r="E55" s="3"/>
      <c r="F55" s="4" t="s">
        <v>143</v>
      </c>
      <c r="G55" s="94"/>
    </row>
    <row r="56" spans="1:7" ht="12.75">
      <c r="A56" s="3"/>
      <c r="B56" s="3"/>
      <c r="C56" s="3">
        <v>8</v>
      </c>
      <c r="D56" s="3"/>
      <c r="E56" s="3"/>
      <c r="F56" s="3" t="s">
        <v>30</v>
      </c>
      <c r="G56" s="94">
        <v>381</v>
      </c>
    </row>
    <row r="57" spans="1:7" ht="12.75">
      <c r="A57" s="3"/>
      <c r="B57" s="3"/>
      <c r="C57" s="3"/>
      <c r="D57" s="3">
        <v>3</v>
      </c>
      <c r="E57" s="3"/>
      <c r="F57" s="3" t="s">
        <v>33</v>
      </c>
      <c r="G57" s="94">
        <v>381</v>
      </c>
    </row>
    <row r="58" spans="1:7" ht="12.75">
      <c r="A58" s="3"/>
      <c r="B58" s="3"/>
      <c r="C58" s="3">
        <v>9</v>
      </c>
      <c r="D58" s="3"/>
      <c r="E58" s="3"/>
      <c r="F58" s="3" t="s">
        <v>80</v>
      </c>
      <c r="G58" s="94">
        <f>G59+G60</f>
        <v>0</v>
      </c>
    </row>
    <row r="59" spans="1:7" ht="12.75">
      <c r="A59" s="3"/>
      <c r="B59" s="3"/>
      <c r="C59" s="3"/>
      <c r="D59" s="3">
        <v>1</v>
      </c>
      <c r="E59" s="3"/>
      <c r="F59" s="3" t="s">
        <v>165</v>
      </c>
      <c r="G59" s="94"/>
    </row>
    <row r="60" spans="1:7" ht="12.75">
      <c r="A60" s="3"/>
      <c r="B60" s="3"/>
      <c r="C60" s="3"/>
      <c r="D60" s="3">
        <v>2</v>
      </c>
      <c r="E60" s="3"/>
      <c r="F60" s="3" t="s">
        <v>82</v>
      </c>
      <c r="G60" s="94"/>
    </row>
    <row r="61" spans="1:7" ht="12.75">
      <c r="A61" s="3"/>
      <c r="B61" s="3"/>
      <c r="C61" s="3"/>
      <c r="D61" s="3"/>
      <c r="E61" s="3"/>
      <c r="F61" s="3" t="s">
        <v>166</v>
      </c>
      <c r="G61" s="94"/>
    </row>
    <row r="62" spans="1:7" ht="12.75">
      <c r="A62" s="3"/>
      <c r="B62" s="3"/>
      <c r="C62" s="3"/>
      <c r="D62" s="3"/>
      <c r="E62" s="237" t="s">
        <v>28</v>
      </c>
      <c r="F62" s="243"/>
      <c r="G62" s="94">
        <f>G56+G58</f>
        <v>381</v>
      </c>
    </row>
    <row r="63" spans="1:7" ht="12.75">
      <c r="A63" s="3"/>
      <c r="B63" s="3" t="s">
        <v>56</v>
      </c>
      <c r="C63" s="3"/>
      <c r="D63" s="3"/>
      <c r="E63" s="3"/>
      <c r="F63" s="4" t="s">
        <v>144</v>
      </c>
      <c r="G63" s="94"/>
    </row>
    <row r="64" spans="1:7" ht="12.75">
      <c r="A64" s="3"/>
      <c r="B64" s="3"/>
      <c r="C64" s="3">
        <v>8</v>
      </c>
      <c r="D64" s="3"/>
      <c r="E64" s="3"/>
      <c r="F64" s="3" t="s">
        <v>30</v>
      </c>
      <c r="G64" s="94">
        <f>SUM(G65)</f>
        <v>5185</v>
      </c>
    </row>
    <row r="65" spans="1:7" ht="12.75">
      <c r="A65" s="3"/>
      <c r="B65" s="3"/>
      <c r="C65" s="3"/>
      <c r="D65" s="3">
        <v>3</v>
      </c>
      <c r="E65" s="3"/>
      <c r="F65" s="3" t="s">
        <v>33</v>
      </c>
      <c r="G65" s="94">
        <v>5185</v>
      </c>
    </row>
    <row r="66" spans="1:7" ht="12.75">
      <c r="A66" s="3"/>
      <c r="B66" s="3"/>
      <c r="C66" s="3">
        <v>9</v>
      </c>
      <c r="D66" s="3"/>
      <c r="E66" s="3"/>
      <c r="F66" s="3" t="s">
        <v>80</v>
      </c>
      <c r="G66" s="94">
        <f>SUM(G67)</f>
        <v>1500</v>
      </c>
    </row>
    <row r="67" spans="1:7" ht="12.75">
      <c r="A67" s="3"/>
      <c r="B67" s="3"/>
      <c r="C67" s="3"/>
      <c r="D67" s="3">
        <v>2</v>
      </c>
      <c r="E67" s="3"/>
      <c r="F67" s="3" t="s">
        <v>222</v>
      </c>
      <c r="G67" s="94">
        <v>1500</v>
      </c>
    </row>
    <row r="68" spans="1:7" ht="12.75">
      <c r="A68" s="3"/>
      <c r="B68" s="3"/>
      <c r="C68" s="3"/>
      <c r="D68" s="3"/>
      <c r="E68" s="237" t="s">
        <v>28</v>
      </c>
      <c r="F68" s="243"/>
      <c r="G68" s="94">
        <f>SUM(G64+G66)</f>
        <v>6685</v>
      </c>
    </row>
    <row r="69" spans="1:7" ht="12.75">
      <c r="A69" s="3"/>
      <c r="B69" s="3" t="s">
        <v>59</v>
      </c>
      <c r="C69" s="3"/>
      <c r="D69" s="3"/>
      <c r="E69" s="3"/>
      <c r="F69" s="4" t="s">
        <v>57</v>
      </c>
      <c r="G69" s="94"/>
    </row>
    <row r="70" spans="1:7" ht="12.75">
      <c r="A70" s="3"/>
      <c r="B70" s="3"/>
      <c r="C70" s="3">
        <v>8</v>
      </c>
      <c r="D70" s="3"/>
      <c r="E70" s="3"/>
      <c r="F70" s="3" t="s">
        <v>30</v>
      </c>
      <c r="G70" s="94">
        <f>SUM(G71:G73)</f>
        <v>3462</v>
      </c>
    </row>
    <row r="71" spans="1:7" ht="12.75">
      <c r="A71" s="3"/>
      <c r="B71" s="3"/>
      <c r="C71" s="3"/>
      <c r="D71" s="3">
        <v>1</v>
      </c>
      <c r="E71" s="3"/>
      <c r="F71" s="3" t="s">
        <v>167</v>
      </c>
      <c r="G71" s="94">
        <v>150</v>
      </c>
    </row>
    <row r="72" spans="1:7" ht="12.75">
      <c r="A72" s="3"/>
      <c r="B72" s="3"/>
      <c r="C72" s="3"/>
      <c r="D72" s="3">
        <v>2</v>
      </c>
      <c r="E72" s="3"/>
      <c r="F72" s="3" t="s">
        <v>168</v>
      </c>
      <c r="G72" s="94">
        <v>36</v>
      </c>
    </row>
    <row r="73" spans="1:7" ht="12.75">
      <c r="A73" s="3"/>
      <c r="B73" s="3"/>
      <c r="C73" s="3"/>
      <c r="D73" s="3">
        <v>3</v>
      </c>
      <c r="E73" s="3"/>
      <c r="F73" s="3" t="s">
        <v>33</v>
      </c>
      <c r="G73" s="94">
        <v>3276</v>
      </c>
    </row>
    <row r="74" spans="1:7" ht="12.75">
      <c r="A74" s="3"/>
      <c r="B74" s="3"/>
      <c r="C74" s="3"/>
      <c r="D74" s="3"/>
      <c r="E74" s="9"/>
      <c r="F74" s="109" t="s">
        <v>169</v>
      </c>
      <c r="G74" s="94">
        <v>596</v>
      </c>
    </row>
    <row r="75" spans="1:7" ht="12.75">
      <c r="A75" s="3"/>
      <c r="B75" s="3"/>
      <c r="C75" s="3"/>
      <c r="D75" s="3"/>
      <c r="E75" s="237" t="s">
        <v>28</v>
      </c>
      <c r="F75" s="243"/>
      <c r="G75" s="94">
        <f>SUM(G70)</f>
        <v>3462</v>
      </c>
    </row>
    <row r="76" spans="1:7" ht="12.75">
      <c r="A76" s="3"/>
      <c r="B76" s="3"/>
      <c r="C76" s="3"/>
      <c r="D76" s="252" t="s">
        <v>53</v>
      </c>
      <c r="E76" s="257"/>
      <c r="F76" s="258"/>
      <c r="G76" s="94"/>
    </row>
    <row r="77" spans="1:7" ht="12.75">
      <c r="A77" s="3"/>
      <c r="B77" s="3" t="s">
        <v>61</v>
      </c>
      <c r="C77" s="3"/>
      <c r="D77" s="3"/>
      <c r="E77" s="3"/>
      <c r="F77" s="4" t="s">
        <v>60</v>
      </c>
      <c r="G77" s="94"/>
    </row>
    <row r="78" spans="1:7" ht="12.75">
      <c r="A78" s="3"/>
      <c r="B78" s="3"/>
      <c r="C78" s="3">
        <v>8</v>
      </c>
      <c r="D78" s="3"/>
      <c r="E78" s="3"/>
      <c r="F78" s="3" t="s">
        <v>30</v>
      </c>
      <c r="G78" s="94">
        <v>5398</v>
      </c>
    </row>
    <row r="79" spans="1:7" ht="12.75">
      <c r="A79" s="3"/>
      <c r="B79" s="3"/>
      <c r="C79" s="3"/>
      <c r="D79" s="3">
        <v>3</v>
      </c>
      <c r="E79" s="3"/>
      <c r="F79" s="3" t="s">
        <v>33</v>
      </c>
      <c r="G79" s="94">
        <v>5398</v>
      </c>
    </row>
    <row r="80" spans="1:7" ht="12.75">
      <c r="A80" s="3"/>
      <c r="B80" s="3"/>
      <c r="C80" s="3"/>
      <c r="D80" s="3"/>
      <c r="E80" s="237" t="s">
        <v>28</v>
      </c>
      <c r="F80" s="243"/>
      <c r="G80" s="94">
        <v>5398</v>
      </c>
    </row>
    <row r="81" spans="1:7" ht="12.75">
      <c r="A81" s="3"/>
      <c r="B81" s="3" t="s">
        <v>63</v>
      </c>
      <c r="C81" s="3"/>
      <c r="D81" s="3"/>
      <c r="E81" s="3"/>
      <c r="F81" s="4" t="s">
        <v>170</v>
      </c>
      <c r="G81" s="94"/>
    </row>
    <row r="82" spans="1:7" ht="12.75">
      <c r="A82" s="3"/>
      <c r="B82" s="3"/>
      <c r="C82" s="3">
        <v>8</v>
      </c>
      <c r="D82" s="3"/>
      <c r="E82" s="3"/>
      <c r="F82" s="3" t="s">
        <v>30</v>
      </c>
      <c r="G82" s="94">
        <v>810</v>
      </c>
    </row>
    <row r="83" spans="1:7" ht="12.75">
      <c r="A83" s="3"/>
      <c r="B83" s="3"/>
      <c r="C83" s="3"/>
      <c r="D83" s="3">
        <v>3</v>
      </c>
      <c r="E83" s="3"/>
      <c r="F83" s="3" t="s">
        <v>33</v>
      </c>
      <c r="G83" s="94">
        <v>810</v>
      </c>
    </row>
    <row r="84" spans="1:7" ht="12.75">
      <c r="A84" s="3"/>
      <c r="B84" s="3"/>
      <c r="C84" s="3">
        <v>9</v>
      </c>
      <c r="D84" s="3"/>
      <c r="E84" s="3"/>
      <c r="F84" s="3" t="s">
        <v>80</v>
      </c>
      <c r="G84" s="94">
        <f>G85+G86</f>
        <v>0</v>
      </c>
    </row>
    <row r="85" spans="1:7" ht="12.75">
      <c r="A85" s="3"/>
      <c r="B85" s="3"/>
      <c r="C85" s="3"/>
      <c r="D85" s="3">
        <v>1</v>
      </c>
      <c r="E85" s="3"/>
      <c r="F85" s="3" t="s">
        <v>172</v>
      </c>
      <c r="G85" s="94"/>
    </row>
    <row r="86" spans="1:7" ht="12.75">
      <c r="A86" s="3"/>
      <c r="B86" s="3"/>
      <c r="C86" s="3"/>
      <c r="D86" s="3">
        <v>2</v>
      </c>
      <c r="E86" s="3"/>
      <c r="F86" s="3" t="s">
        <v>173</v>
      </c>
      <c r="G86" s="94"/>
    </row>
    <row r="87" spans="1:7" ht="12.75">
      <c r="A87" s="3"/>
      <c r="B87" s="3"/>
      <c r="C87" s="3"/>
      <c r="D87" s="3"/>
      <c r="E87" s="237" t="s">
        <v>28</v>
      </c>
      <c r="F87" s="243"/>
      <c r="G87" s="94">
        <f>G82+G84</f>
        <v>810</v>
      </c>
    </row>
    <row r="88" spans="1:7" ht="12.75">
      <c r="A88" s="3"/>
      <c r="B88" s="3" t="s">
        <v>162</v>
      </c>
      <c r="C88" s="3"/>
      <c r="D88" s="3"/>
      <c r="E88" s="7"/>
      <c r="F88" s="16" t="s">
        <v>145</v>
      </c>
      <c r="G88" s="94"/>
    </row>
    <row r="89" spans="1:7" ht="12.75">
      <c r="A89" s="3"/>
      <c r="B89" s="3"/>
      <c r="C89" s="3">
        <v>8</v>
      </c>
      <c r="D89" s="3"/>
      <c r="E89" s="7"/>
      <c r="F89" s="6" t="s">
        <v>64</v>
      </c>
      <c r="G89" s="94">
        <v>925</v>
      </c>
    </row>
    <row r="90" spans="1:7" ht="12.75">
      <c r="A90" s="3"/>
      <c r="B90" s="3"/>
      <c r="C90" s="3"/>
      <c r="D90" s="3">
        <v>3</v>
      </c>
      <c r="E90" s="7"/>
      <c r="F90" s="6" t="s">
        <v>65</v>
      </c>
      <c r="G90" s="94">
        <v>925</v>
      </c>
    </row>
    <row r="91" spans="1:7" ht="12.75">
      <c r="A91" s="3"/>
      <c r="B91" s="3"/>
      <c r="C91" s="3">
        <v>11</v>
      </c>
      <c r="D91" s="3"/>
      <c r="E91" s="3"/>
      <c r="F91" s="4" t="s">
        <v>34</v>
      </c>
      <c r="G91" s="94">
        <f>SUM(G92)</f>
        <v>700</v>
      </c>
    </row>
    <row r="92" spans="1:7" ht="22.5">
      <c r="A92" s="3"/>
      <c r="B92" s="3"/>
      <c r="C92" s="3"/>
      <c r="D92" s="3">
        <v>3</v>
      </c>
      <c r="E92" s="3"/>
      <c r="F92" s="12" t="s">
        <v>223</v>
      </c>
      <c r="G92" s="94">
        <v>700</v>
      </c>
    </row>
    <row r="93" spans="1:7" ht="12.75">
      <c r="A93" s="3"/>
      <c r="B93" s="3"/>
      <c r="C93" s="3"/>
      <c r="D93" s="3"/>
      <c r="E93" s="237" t="s">
        <v>28</v>
      </c>
      <c r="F93" s="236"/>
      <c r="G93" s="94">
        <f>SUM(G89+G91)</f>
        <v>1625</v>
      </c>
    </row>
    <row r="94" spans="1:7" ht="12.75">
      <c r="A94" s="3"/>
      <c r="B94" s="3" t="s">
        <v>182</v>
      </c>
      <c r="C94" s="3"/>
      <c r="D94" s="3"/>
      <c r="E94" s="6"/>
      <c r="F94" s="110" t="s">
        <v>161</v>
      </c>
      <c r="G94" s="94"/>
    </row>
    <row r="95" spans="1:7" ht="12.75">
      <c r="A95" s="3"/>
      <c r="B95" s="3"/>
      <c r="C95" s="3">
        <v>8</v>
      </c>
      <c r="D95" s="3"/>
      <c r="E95" s="6"/>
      <c r="F95" s="6" t="s">
        <v>64</v>
      </c>
      <c r="G95" s="94">
        <v>152</v>
      </c>
    </row>
    <row r="96" spans="1:7" ht="12.75">
      <c r="A96" s="3"/>
      <c r="B96" s="3"/>
      <c r="C96" s="3"/>
      <c r="D96" s="3">
        <v>3</v>
      </c>
      <c r="E96" s="6"/>
      <c r="F96" s="6" t="s">
        <v>65</v>
      </c>
      <c r="G96" s="94">
        <v>152</v>
      </c>
    </row>
    <row r="97" spans="1:7" ht="12.75">
      <c r="A97" s="3"/>
      <c r="B97" s="3"/>
      <c r="C97" s="3"/>
      <c r="D97" s="3"/>
      <c r="E97" s="237" t="s">
        <v>28</v>
      </c>
      <c r="F97" s="236"/>
      <c r="G97" s="94">
        <f>G95</f>
        <v>152</v>
      </c>
    </row>
    <row r="98" spans="1:7" s="57" customFormat="1" ht="12.75">
      <c r="A98" s="3"/>
      <c r="B98" s="3" t="s">
        <v>199</v>
      </c>
      <c r="C98" s="3"/>
      <c r="D98" s="6"/>
      <c r="E98" s="10"/>
      <c r="F98" s="15" t="s">
        <v>198</v>
      </c>
      <c r="G98" s="100"/>
    </row>
    <row r="99" spans="1:7" s="57" customFormat="1" ht="12.75">
      <c r="A99" s="3"/>
      <c r="B99" s="3"/>
      <c r="C99" s="3">
        <v>8</v>
      </c>
      <c r="D99" s="6"/>
      <c r="E99" s="10"/>
      <c r="F99" s="8" t="s">
        <v>64</v>
      </c>
      <c r="G99" s="100">
        <f>SUM(G100:G102)</f>
        <v>14795</v>
      </c>
    </row>
    <row r="100" spans="1:7" s="57" customFormat="1" ht="12.75">
      <c r="A100" s="3"/>
      <c r="B100" s="3"/>
      <c r="C100" s="3"/>
      <c r="D100" s="6">
        <v>1</v>
      </c>
      <c r="E100" s="10"/>
      <c r="F100" s="8" t="s">
        <v>31</v>
      </c>
      <c r="G100" s="100">
        <v>0</v>
      </c>
    </row>
    <row r="101" spans="1:7" s="57" customFormat="1" ht="12.75">
      <c r="A101" s="3"/>
      <c r="B101" s="3"/>
      <c r="C101" s="3"/>
      <c r="D101" s="6">
        <v>2</v>
      </c>
      <c r="E101" s="10"/>
      <c r="F101" s="8" t="s">
        <v>32</v>
      </c>
      <c r="G101" s="100">
        <v>0</v>
      </c>
    </row>
    <row r="102" spans="1:7" s="57" customFormat="1" ht="12.75">
      <c r="A102" s="3"/>
      <c r="B102" s="3"/>
      <c r="C102" s="3"/>
      <c r="D102" s="6">
        <v>3</v>
      </c>
      <c r="E102" s="10"/>
      <c r="F102" s="8" t="s">
        <v>65</v>
      </c>
      <c r="G102" s="100">
        <v>14795</v>
      </c>
    </row>
    <row r="103" spans="1:7" s="57" customFormat="1" ht="12.75">
      <c r="A103" s="3"/>
      <c r="B103" s="3"/>
      <c r="C103" s="3"/>
      <c r="D103" s="6"/>
      <c r="E103" s="237" t="s">
        <v>28</v>
      </c>
      <c r="F103" s="273"/>
      <c r="G103" s="100">
        <f>SUM(G99)</f>
        <v>14795</v>
      </c>
    </row>
    <row r="104" spans="1:7" ht="12.75">
      <c r="A104" s="113"/>
      <c r="B104" s="113">
        <v>3</v>
      </c>
      <c r="C104" s="113"/>
      <c r="D104" s="113"/>
      <c r="E104" s="116"/>
      <c r="F104" s="117" t="s">
        <v>176</v>
      </c>
      <c r="G104" s="118"/>
    </row>
    <row r="105" spans="1:7" ht="12.75">
      <c r="A105" s="3"/>
      <c r="B105" s="3" t="s">
        <v>66</v>
      </c>
      <c r="C105" s="3"/>
      <c r="D105" s="3"/>
      <c r="E105" s="7"/>
      <c r="F105" s="16" t="s">
        <v>146</v>
      </c>
      <c r="G105" s="94"/>
    </row>
    <row r="106" spans="1:7" ht="12.75">
      <c r="A106" s="3"/>
      <c r="B106" s="3"/>
      <c r="C106" s="3">
        <v>8</v>
      </c>
      <c r="D106" s="3"/>
      <c r="E106" s="7"/>
      <c r="F106" s="6" t="s">
        <v>64</v>
      </c>
      <c r="G106" s="94">
        <f>SUM(G107:G109)</f>
        <v>4115</v>
      </c>
    </row>
    <row r="107" spans="1:7" ht="12.75">
      <c r="A107" s="3"/>
      <c r="B107" s="3"/>
      <c r="C107" s="3"/>
      <c r="D107" s="3">
        <v>1</v>
      </c>
      <c r="E107" s="7"/>
      <c r="F107" s="6" t="s">
        <v>31</v>
      </c>
      <c r="G107" s="94">
        <v>3175</v>
      </c>
    </row>
    <row r="108" spans="1:7" ht="12.75">
      <c r="A108" s="3"/>
      <c r="B108" s="3"/>
      <c r="C108" s="3"/>
      <c r="D108" s="3">
        <v>2</v>
      </c>
      <c r="E108" s="3"/>
      <c r="F108" s="3" t="s">
        <v>32</v>
      </c>
      <c r="G108" s="94">
        <v>840</v>
      </c>
    </row>
    <row r="109" spans="1:7" ht="12.75">
      <c r="A109" s="3"/>
      <c r="B109" s="3"/>
      <c r="C109" s="3"/>
      <c r="D109" s="3">
        <v>3</v>
      </c>
      <c r="E109" s="3"/>
      <c r="F109" s="3" t="s">
        <v>65</v>
      </c>
      <c r="G109" s="94">
        <v>100</v>
      </c>
    </row>
    <row r="110" spans="1:7" ht="12.75">
      <c r="A110" s="3"/>
      <c r="B110" s="3"/>
      <c r="C110" s="3"/>
      <c r="D110" s="3"/>
      <c r="E110" s="237" t="s">
        <v>28</v>
      </c>
      <c r="F110" s="236"/>
      <c r="G110" s="94">
        <f>SUM(G106)</f>
        <v>4115</v>
      </c>
    </row>
    <row r="111" spans="1:7" ht="12.75">
      <c r="A111" s="3"/>
      <c r="B111" s="3"/>
      <c r="C111" s="3"/>
      <c r="D111" s="237" t="s">
        <v>224</v>
      </c>
      <c r="E111" s="235"/>
      <c r="F111" s="236"/>
      <c r="G111" s="94">
        <v>1</v>
      </c>
    </row>
    <row r="112" spans="1:7" ht="12.75">
      <c r="A112" s="3"/>
      <c r="B112" s="3"/>
      <c r="C112" s="3"/>
      <c r="D112" s="237" t="s">
        <v>47</v>
      </c>
      <c r="E112" s="235"/>
      <c r="F112" s="236"/>
      <c r="G112" s="94">
        <v>1</v>
      </c>
    </row>
    <row r="113" spans="1:7" ht="12.75">
      <c r="A113" s="3"/>
      <c r="B113" s="3"/>
      <c r="C113" s="3"/>
      <c r="D113" s="240" t="s">
        <v>68</v>
      </c>
      <c r="E113" s="255"/>
      <c r="F113" s="256"/>
      <c r="G113" s="95">
        <v>1</v>
      </c>
    </row>
    <row r="114" spans="1:7" ht="12.75">
      <c r="A114" s="3"/>
      <c r="B114" s="3" t="s">
        <v>69</v>
      </c>
      <c r="C114" s="3"/>
      <c r="D114" s="10"/>
      <c r="E114" s="10"/>
      <c r="F114" s="15" t="s">
        <v>147</v>
      </c>
      <c r="G114" s="94"/>
    </row>
    <row r="115" spans="1:7" ht="12.75">
      <c r="A115" s="3"/>
      <c r="B115" s="3"/>
      <c r="C115" s="3">
        <v>8</v>
      </c>
      <c r="D115" s="6"/>
      <c r="E115" s="6"/>
      <c r="F115" s="8" t="s">
        <v>64</v>
      </c>
      <c r="G115" s="94">
        <v>1515</v>
      </c>
    </row>
    <row r="116" spans="1:7" ht="12.75">
      <c r="A116" s="3"/>
      <c r="B116" s="3"/>
      <c r="C116" s="3"/>
      <c r="D116" s="6">
        <v>3</v>
      </c>
      <c r="E116" s="6"/>
      <c r="F116" s="8" t="s">
        <v>65</v>
      </c>
      <c r="G116" s="94">
        <v>1515</v>
      </c>
    </row>
    <row r="117" spans="1:7" ht="12.75">
      <c r="A117" s="3"/>
      <c r="B117" s="3"/>
      <c r="C117" s="3"/>
      <c r="D117" s="6"/>
      <c r="E117" s="250" t="s">
        <v>28</v>
      </c>
      <c r="F117" s="243"/>
      <c r="G117" s="94">
        <v>1515</v>
      </c>
    </row>
    <row r="118" spans="1:7" ht="12.75">
      <c r="A118" s="3"/>
      <c r="B118" s="3" t="s">
        <v>70</v>
      </c>
      <c r="C118" s="3"/>
      <c r="D118" s="10"/>
      <c r="E118" s="10"/>
      <c r="F118" s="15" t="s">
        <v>148</v>
      </c>
      <c r="G118" s="94"/>
    </row>
    <row r="119" spans="1:7" ht="12.75">
      <c r="A119" s="3"/>
      <c r="B119" s="3"/>
      <c r="C119" s="3">
        <v>8</v>
      </c>
      <c r="D119" s="10"/>
      <c r="E119" s="10"/>
      <c r="F119" s="8" t="s">
        <v>64</v>
      </c>
      <c r="G119" s="94">
        <f>SUM(G120:G122)</f>
        <v>9519</v>
      </c>
    </row>
    <row r="120" spans="1:7" ht="12.75">
      <c r="A120" s="3"/>
      <c r="B120" s="3"/>
      <c r="C120" s="3"/>
      <c r="D120" s="6">
        <v>1</v>
      </c>
      <c r="E120" s="10"/>
      <c r="F120" s="8" t="s">
        <v>31</v>
      </c>
      <c r="G120" s="94">
        <v>4654</v>
      </c>
    </row>
    <row r="121" spans="1:7" ht="12.75">
      <c r="A121" s="3"/>
      <c r="B121" s="3"/>
      <c r="C121" s="3"/>
      <c r="D121" s="6">
        <v>2</v>
      </c>
      <c r="E121" s="10"/>
      <c r="F121" s="8" t="s">
        <v>32</v>
      </c>
      <c r="G121" s="94">
        <v>1260</v>
      </c>
    </row>
    <row r="122" spans="1:7" ht="12.75">
      <c r="A122" s="3"/>
      <c r="B122" s="3"/>
      <c r="C122" s="3"/>
      <c r="D122" s="6">
        <v>3</v>
      </c>
      <c r="E122" s="10"/>
      <c r="F122" s="8" t="s">
        <v>33</v>
      </c>
      <c r="G122" s="94">
        <v>3605</v>
      </c>
    </row>
    <row r="123" spans="1:7" ht="12.75">
      <c r="A123" s="3"/>
      <c r="B123" s="3"/>
      <c r="C123" s="3"/>
      <c r="D123" s="6"/>
      <c r="E123" s="10"/>
      <c r="F123" s="8"/>
      <c r="G123" s="94"/>
    </row>
    <row r="124" spans="1:7" ht="12.75">
      <c r="A124" s="3"/>
      <c r="B124" s="3"/>
      <c r="C124" s="3"/>
      <c r="D124" s="10"/>
      <c r="E124" s="237" t="s">
        <v>28</v>
      </c>
      <c r="F124" s="254"/>
      <c r="G124" s="94">
        <f>SUM(G119)</f>
        <v>9519</v>
      </c>
    </row>
    <row r="125" spans="1:7" ht="12.75">
      <c r="A125" s="3"/>
      <c r="B125" s="3"/>
      <c r="C125" s="3"/>
      <c r="D125" s="237" t="s">
        <v>47</v>
      </c>
      <c r="E125" s="235"/>
      <c r="F125" s="236"/>
      <c r="G125" s="94">
        <v>3</v>
      </c>
    </row>
    <row r="126" spans="1:7" ht="12.75">
      <c r="A126" s="3"/>
      <c r="B126" s="3"/>
      <c r="C126" s="3"/>
      <c r="D126" s="240" t="s">
        <v>68</v>
      </c>
      <c r="E126" s="253"/>
      <c r="F126" s="251"/>
      <c r="G126" s="95">
        <v>3</v>
      </c>
    </row>
    <row r="127" spans="1:7" ht="12.75">
      <c r="A127" s="3"/>
      <c r="B127" s="3" t="s">
        <v>71</v>
      </c>
      <c r="C127" s="3"/>
      <c r="D127" s="10"/>
      <c r="E127" s="6"/>
      <c r="F127" s="15" t="s">
        <v>175</v>
      </c>
      <c r="G127" s="96"/>
    </row>
    <row r="128" spans="1:7" ht="12.75">
      <c r="A128" s="3"/>
      <c r="B128" s="3"/>
      <c r="C128" s="3">
        <v>8</v>
      </c>
      <c r="D128" s="10"/>
      <c r="E128" s="6"/>
      <c r="F128" s="8" t="s">
        <v>30</v>
      </c>
      <c r="G128" s="96">
        <f>SUM(G129:G131)</f>
        <v>0</v>
      </c>
    </row>
    <row r="129" spans="1:7" ht="12.75">
      <c r="A129" s="3"/>
      <c r="B129" s="3"/>
      <c r="C129" s="3"/>
      <c r="D129" s="6">
        <v>1</v>
      </c>
      <c r="E129" s="6"/>
      <c r="F129" s="8" t="s">
        <v>31</v>
      </c>
      <c r="G129" s="96"/>
    </row>
    <row r="130" spans="1:7" ht="12.75">
      <c r="A130" s="3"/>
      <c r="B130" s="3"/>
      <c r="C130" s="3"/>
      <c r="D130" s="6">
        <v>2</v>
      </c>
      <c r="E130" s="6"/>
      <c r="F130" s="8" t="s">
        <v>32</v>
      </c>
      <c r="G130" s="96"/>
    </row>
    <row r="131" spans="1:7" ht="12.75">
      <c r="A131" s="3"/>
      <c r="B131" s="3"/>
      <c r="C131" s="3"/>
      <c r="D131" s="6">
        <v>3</v>
      </c>
      <c r="E131" s="6"/>
      <c r="F131" s="8" t="s">
        <v>33</v>
      </c>
      <c r="G131" s="96">
        <v>0</v>
      </c>
    </row>
    <row r="132" spans="1:7" ht="12.75">
      <c r="A132" s="3"/>
      <c r="B132" s="3"/>
      <c r="C132" s="3"/>
      <c r="D132" s="10"/>
      <c r="E132" s="237" t="s">
        <v>28</v>
      </c>
      <c r="F132" s="236"/>
      <c r="G132" s="96">
        <f>SUM(G128)</f>
        <v>0</v>
      </c>
    </row>
    <row r="133" spans="1:7" ht="12.75">
      <c r="A133" s="3"/>
      <c r="B133" s="3"/>
      <c r="C133" s="3"/>
      <c r="D133" s="240" t="s">
        <v>149</v>
      </c>
      <c r="E133" s="253"/>
      <c r="F133" s="251"/>
      <c r="G133" s="97"/>
    </row>
    <row r="134" spans="1:7" ht="12.75">
      <c r="A134" s="3"/>
      <c r="B134" s="3" t="s">
        <v>73</v>
      </c>
      <c r="C134" s="3"/>
      <c r="D134" s="10"/>
      <c r="E134" s="6"/>
      <c r="F134" s="15" t="s">
        <v>193</v>
      </c>
      <c r="G134" s="96"/>
    </row>
    <row r="135" spans="1:7" ht="12.75">
      <c r="A135" s="3"/>
      <c r="B135" s="3"/>
      <c r="C135" s="3">
        <v>11</v>
      </c>
      <c r="D135" s="10"/>
      <c r="E135" s="6"/>
      <c r="F135" s="8" t="s">
        <v>34</v>
      </c>
      <c r="G135" s="96">
        <f>SUM(G136)</f>
        <v>2680</v>
      </c>
    </row>
    <row r="136" spans="1:7" ht="12.75">
      <c r="A136" s="3"/>
      <c r="B136" s="3"/>
      <c r="C136" s="3"/>
      <c r="D136" s="6">
        <v>1</v>
      </c>
      <c r="E136" s="6"/>
      <c r="F136" s="8" t="s">
        <v>72</v>
      </c>
      <c r="G136" s="96">
        <v>2680</v>
      </c>
    </row>
    <row r="137" spans="1:7" ht="12.75">
      <c r="A137" s="3"/>
      <c r="B137" s="3"/>
      <c r="C137" s="3"/>
      <c r="D137" s="6"/>
      <c r="E137" s="237" t="s">
        <v>28</v>
      </c>
      <c r="F137" s="236"/>
      <c r="G137" s="96">
        <f>SUM(G135)</f>
        <v>2680</v>
      </c>
    </row>
    <row r="138" spans="1:7" ht="12.75">
      <c r="A138" s="3"/>
      <c r="B138" s="3"/>
      <c r="C138" s="3"/>
      <c r="D138" s="6"/>
      <c r="E138" s="237" t="s">
        <v>194</v>
      </c>
      <c r="F138" s="236"/>
      <c r="G138" s="96"/>
    </row>
    <row r="139" spans="1:7" ht="12.75">
      <c r="A139" s="3"/>
      <c r="B139" s="3" t="s">
        <v>150</v>
      </c>
      <c r="C139" s="3"/>
      <c r="D139" s="6"/>
      <c r="E139" s="6"/>
      <c r="F139" s="15" t="s">
        <v>152</v>
      </c>
      <c r="G139" s="96"/>
    </row>
    <row r="140" spans="1:7" ht="12.75">
      <c r="A140" s="3"/>
      <c r="B140" s="3"/>
      <c r="C140" s="3">
        <v>11</v>
      </c>
      <c r="D140" s="6"/>
      <c r="E140" s="6"/>
      <c r="F140" s="8" t="s">
        <v>34</v>
      </c>
      <c r="G140" s="96">
        <f>SUM(G141)</f>
        <v>1400</v>
      </c>
    </row>
    <row r="141" spans="1:7" ht="12.75">
      <c r="A141" s="3"/>
      <c r="B141" s="3"/>
      <c r="C141" s="3"/>
      <c r="D141" s="6">
        <v>1</v>
      </c>
      <c r="E141" s="6"/>
      <c r="F141" s="8" t="s">
        <v>72</v>
      </c>
      <c r="G141" s="96">
        <v>1400</v>
      </c>
    </row>
    <row r="142" spans="1:7" ht="12.75">
      <c r="A142" s="3"/>
      <c r="B142" s="3"/>
      <c r="C142" s="3"/>
      <c r="D142" s="6"/>
      <c r="E142" s="237" t="s">
        <v>28</v>
      </c>
      <c r="F142" s="236"/>
      <c r="G142" s="96">
        <f>SUM(G140)</f>
        <v>1400</v>
      </c>
    </row>
    <row r="143" spans="1:7" ht="12.75">
      <c r="A143" s="3"/>
      <c r="B143" s="3"/>
      <c r="C143" s="3"/>
      <c r="D143" s="6"/>
      <c r="E143" s="237" t="s">
        <v>171</v>
      </c>
      <c r="F143" s="236"/>
      <c r="G143" s="98"/>
    </row>
    <row r="144" spans="1:7" ht="12.75">
      <c r="A144" s="3"/>
      <c r="B144" s="3" t="s">
        <v>151</v>
      </c>
      <c r="C144" s="3"/>
      <c r="D144" s="6"/>
      <c r="E144" s="6"/>
      <c r="F144" s="15" t="s">
        <v>225</v>
      </c>
      <c r="G144" s="99"/>
    </row>
    <row r="145" spans="1:7" ht="12.75">
      <c r="A145" s="3"/>
      <c r="B145" s="3"/>
      <c r="C145" s="3">
        <v>11</v>
      </c>
      <c r="D145" s="6"/>
      <c r="E145" s="6"/>
      <c r="F145" s="8" t="s">
        <v>34</v>
      </c>
      <c r="G145" s="96">
        <f>SUM(G146)</f>
        <v>3495</v>
      </c>
    </row>
    <row r="146" spans="1:7" ht="12.75">
      <c r="A146" s="3"/>
      <c r="B146" s="3"/>
      <c r="C146" s="3"/>
      <c r="D146" s="6">
        <v>1</v>
      </c>
      <c r="E146" s="6"/>
      <c r="F146" s="8" t="s">
        <v>72</v>
      </c>
      <c r="G146" s="96">
        <v>3495</v>
      </c>
    </row>
    <row r="147" spans="1:7" ht="12.75">
      <c r="A147" s="3"/>
      <c r="B147" s="3"/>
      <c r="C147" s="3"/>
      <c r="D147" s="6"/>
      <c r="E147" s="7"/>
      <c r="F147" s="6" t="s">
        <v>226</v>
      </c>
      <c r="G147" s="96">
        <v>1295</v>
      </c>
    </row>
    <row r="148" spans="1:7" ht="12.75">
      <c r="A148" s="3"/>
      <c r="B148" s="3"/>
      <c r="C148" s="3"/>
      <c r="D148" s="6"/>
      <c r="E148" s="7"/>
      <c r="F148" s="6" t="s">
        <v>227</v>
      </c>
      <c r="G148" s="96">
        <v>300</v>
      </c>
    </row>
    <row r="149" spans="1:7" ht="12.75">
      <c r="A149" s="3"/>
      <c r="B149" s="3"/>
      <c r="C149" s="3"/>
      <c r="D149" s="6"/>
      <c r="E149" s="237" t="s">
        <v>28</v>
      </c>
      <c r="F149" s="236"/>
      <c r="G149" s="96">
        <f>SUM(G145)</f>
        <v>3495</v>
      </c>
    </row>
    <row r="150" spans="1:8" ht="12.75" customHeight="1">
      <c r="A150" s="51">
        <v>2</v>
      </c>
      <c r="B150" s="50"/>
      <c r="C150" s="50"/>
      <c r="D150" s="52"/>
      <c r="E150" s="240" t="s">
        <v>132</v>
      </c>
      <c r="F150" s="242"/>
      <c r="G150" s="94"/>
      <c r="H150">
        <f>SUM(G160+G169+G177+G185+G193)</f>
        <v>18252</v>
      </c>
    </row>
    <row r="151" spans="1:7" ht="12.75">
      <c r="A151" s="3"/>
      <c r="B151" s="3">
        <v>4</v>
      </c>
      <c r="C151" s="3"/>
      <c r="D151" s="6"/>
      <c r="E151" s="10"/>
      <c r="F151" s="15" t="s">
        <v>153</v>
      </c>
      <c r="G151" s="94"/>
    </row>
    <row r="152" spans="1:7" ht="12.75">
      <c r="A152" s="59"/>
      <c r="B152" s="59"/>
      <c r="C152" s="59">
        <v>8</v>
      </c>
      <c r="D152" s="6"/>
      <c r="E152" s="10"/>
      <c r="F152" s="8" t="s">
        <v>64</v>
      </c>
      <c r="G152" s="94">
        <f>SUM(G153:G155)</f>
        <v>11065</v>
      </c>
    </row>
    <row r="153" spans="1:7" ht="12.75">
      <c r="A153" s="59"/>
      <c r="B153" s="59"/>
      <c r="C153" s="59"/>
      <c r="D153" s="6">
        <v>1</v>
      </c>
      <c r="E153" s="10"/>
      <c r="F153" s="8" t="s">
        <v>31</v>
      </c>
      <c r="G153" s="94">
        <v>3360</v>
      </c>
    </row>
    <row r="154" spans="1:7" ht="12.75">
      <c r="A154" s="59"/>
      <c r="B154" s="59"/>
      <c r="C154" s="59"/>
      <c r="D154" s="6">
        <v>2</v>
      </c>
      <c r="E154" s="10"/>
      <c r="F154" s="8" t="s">
        <v>32</v>
      </c>
      <c r="G154" s="94">
        <v>990</v>
      </c>
    </row>
    <row r="155" spans="1:7" ht="12.75">
      <c r="A155" s="59"/>
      <c r="B155" s="59"/>
      <c r="C155" s="59"/>
      <c r="D155" s="6">
        <v>3</v>
      </c>
      <c r="E155" s="10"/>
      <c r="F155" s="8" t="s">
        <v>65</v>
      </c>
      <c r="G155" s="94">
        <v>6715</v>
      </c>
    </row>
    <row r="156" spans="1:7" ht="12.75">
      <c r="A156" s="59"/>
      <c r="B156" s="59"/>
      <c r="C156" s="59">
        <v>9</v>
      </c>
      <c r="D156" s="6"/>
      <c r="E156" s="10"/>
      <c r="F156" s="8" t="s">
        <v>80</v>
      </c>
      <c r="G156" s="94">
        <f>SUM(G157,G158)</f>
        <v>750</v>
      </c>
    </row>
    <row r="157" spans="1:7" ht="12.75">
      <c r="A157" s="59"/>
      <c r="B157" s="59"/>
      <c r="C157" s="59"/>
      <c r="D157" s="6">
        <v>1</v>
      </c>
      <c r="E157" s="10"/>
      <c r="F157" s="8" t="s">
        <v>83</v>
      </c>
      <c r="G157" s="94"/>
    </row>
    <row r="158" spans="1:7" ht="12.75">
      <c r="A158" s="59"/>
      <c r="B158" s="59"/>
      <c r="C158" s="59"/>
      <c r="D158" s="6">
        <v>2</v>
      </c>
      <c r="E158" s="10"/>
      <c r="F158" s="8" t="s">
        <v>82</v>
      </c>
      <c r="G158" s="94">
        <v>750</v>
      </c>
    </row>
    <row r="159" spans="1:7" ht="12.75">
      <c r="A159" s="59"/>
      <c r="B159" s="59"/>
      <c r="C159" s="59"/>
      <c r="D159" s="6"/>
      <c r="E159" s="10"/>
      <c r="F159" s="8" t="s">
        <v>228</v>
      </c>
      <c r="G159" s="94">
        <v>750</v>
      </c>
    </row>
    <row r="160" spans="1:7" ht="12.75">
      <c r="A160" s="59"/>
      <c r="B160" s="59"/>
      <c r="C160" s="59"/>
      <c r="D160" s="6"/>
      <c r="E160" s="249" t="s">
        <v>28</v>
      </c>
      <c r="F160" s="236"/>
      <c r="G160" s="94">
        <f>SUM(G152,G156)</f>
        <v>11815</v>
      </c>
    </row>
    <row r="161" spans="1:7" ht="12.75">
      <c r="A161" s="59"/>
      <c r="B161" s="59"/>
      <c r="C161" s="59"/>
      <c r="D161" s="206" t="s">
        <v>47</v>
      </c>
      <c r="E161" s="247"/>
      <c r="F161" s="248"/>
      <c r="G161" s="100">
        <v>1</v>
      </c>
    </row>
    <row r="162" spans="1:7" ht="12.75">
      <c r="A162" s="59"/>
      <c r="B162" s="59"/>
      <c r="C162" s="59"/>
      <c r="D162" s="206"/>
      <c r="E162" s="235"/>
      <c r="F162" s="236"/>
      <c r="G162" s="100"/>
    </row>
    <row r="163" spans="1:7" ht="12.75">
      <c r="A163" s="59"/>
      <c r="B163" s="59"/>
      <c r="C163" s="59"/>
      <c r="D163" s="240" t="s">
        <v>68</v>
      </c>
      <c r="E163" s="241"/>
      <c r="F163" s="242"/>
      <c r="G163" s="95">
        <v>1</v>
      </c>
    </row>
    <row r="164" spans="1:7" ht="12.75">
      <c r="A164" s="59"/>
      <c r="B164" s="59">
        <v>5</v>
      </c>
      <c r="C164" s="59"/>
      <c r="D164" s="68"/>
      <c r="E164" s="69"/>
      <c r="F164" s="70" t="s">
        <v>154</v>
      </c>
      <c r="G164" s="100"/>
    </row>
    <row r="165" spans="1:7" ht="12.75">
      <c r="A165" s="59"/>
      <c r="B165" s="59"/>
      <c r="C165" s="59">
        <v>8</v>
      </c>
      <c r="D165" s="68"/>
      <c r="E165" s="69"/>
      <c r="F165" s="72" t="s">
        <v>30</v>
      </c>
      <c r="G165" s="100">
        <f>SUM(G166:G168)</f>
        <v>720</v>
      </c>
    </row>
    <row r="166" spans="1:7" ht="12.75">
      <c r="A166" s="59"/>
      <c r="B166" s="59"/>
      <c r="C166" s="59"/>
      <c r="D166" s="71">
        <v>1</v>
      </c>
      <c r="E166" s="69"/>
      <c r="F166" s="73" t="s">
        <v>31</v>
      </c>
      <c r="G166" s="100">
        <v>0</v>
      </c>
    </row>
    <row r="167" spans="1:7" ht="12.75">
      <c r="A167" s="59"/>
      <c r="B167" s="59"/>
      <c r="C167" s="59"/>
      <c r="D167" s="71">
        <v>2</v>
      </c>
      <c r="E167" s="69"/>
      <c r="F167" s="73" t="s">
        <v>32</v>
      </c>
      <c r="G167" s="100">
        <v>0</v>
      </c>
    </row>
    <row r="168" spans="1:7" ht="12.75">
      <c r="A168" s="59"/>
      <c r="B168" s="59"/>
      <c r="C168" s="59"/>
      <c r="D168" s="71">
        <v>3</v>
      </c>
      <c r="E168" s="69"/>
      <c r="F168" s="73" t="s">
        <v>65</v>
      </c>
      <c r="G168" s="100">
        <v>720</v>
      </c>
    </row>
    <row r="169" spans="1:7" ht="12.75">
      <c r="A169" s="59"/>
      <c r="B169" s="59"/>
      <c r="C169" s="59"/>
      <c r="D169" s="68"/>
      <c r="E169" s="268" t="s">
        <v>28</v>
      </c>
      <c r="F169" s="236"/>
      <c r="G169" s="100">
        <f>SUM(G165)</f>
        <v>720</v>
      </c>
    </row>
    <row r="170" spans="1:7" ht="12.75">
      <c r="A170" s="59"/>
      <c r="B170" s="59">
        <v>6</v>
      </c>
      <c r="C170" s="59"/>
      <c r="D170" s="68"/>
      <c r="E170" s="69"/>
      <c r="F170" s="70" t="s">
        <v>155</v>
      </c>
      <c r="G170" s="100"/>
    </row>
    <row r="171" spans="1:7" ht="12.75">
      <c r="A171" s="59"/>
      <c r="B171" s="59"/>
      <c r="C171" s="59">
        <v>8</v>
      </c>
      <c r="D171" s="68"/>
      <c r="E171" s="69"/>
      <c r="F171" s="72" t="s">
        <v>30</v>
      </c>
      <c r="G171" s="100">
        <f>SUM(G172:G174)</f>
        <v>1798</v>
      </c>
    </row>
    <row r="172" spans="1:7" ht="12.75">
      <c r="A172" s="59"/>
      <c r="B172" s="59"/>
      <c r="C172" s="59"/>
      <c r="D172" s="71">
        <v>1</v>
      </c>
      <c r="E172" s="69"/>
      <c r="F172" s="72" t="s">
        <v>31</v>
      </c>
      <c r="G172" s="100">
        <v>1416</v>
      </c>
    </row>
    <row r="173" spans="1:7" ht="12.75">
      <c r="A173" s="59"/>
      <c r="B173" s="59"/>
      <c r="C173" s="59"/>
      <c r="D173" s="71">
        <v>2</v>
      </c>
      <c r="E173" s="69"/>
      <c r="F173" s="72" t="s">
        <v>32</v>
      </c>
      <c r="G173" s="100">
        <v>382</v>
      </c>
    </row>
    <row r="174" spans="1:7" ht="12.75">
      <c r="A174" s="59"/>
      <c r="B174" s="59"/>
      <c r="C174" s="59"/>
      <c r="D174" s="71">
        <v>3</v>
      </c>
      <c r="E174" s="69"/>
      <c r="F174" s="72" t="s">
        <v>33</v>
      </c>
      <c r="G174" s="100">
        <v>0</v>
      </c>
    </row>
    <row r="175" spans="1:7" ht="12.75">
      <c r="A175" s="59"/>
      <c r="B175" s="59"/>
      <c r="C175" s="59">
        <v>9</v>
      </c>
      <c r="D175" s="71"/>
      <c r="E175" s="69"/>
      <c r="F175" s="8" t="s">
        <v>80</v>
      </c>
      <c r="G175" s="100">
        <f>SUM(G176)</f>
        <v>0</v>
      </c>
    </row>
    <row r="176" spans="1:7" ht="12.75">
      <c r="A176" s="59"/>
      <c r="B176" s="59"/>
      <c r="C176" s="59"/>
      <c r="D176" s="71"/>
      <c r="E176" s="69"/>
      <c r="F176" s="8" t="s">
        <v>177</v>
      </c>
      <c r="G176" s="100">
        <v>0</v>
      </c>
    </row>
    <row r="177" spans="1:7" ht="12.75">
      <c r="A177" s="59"/>
      <c r="B177" s="59"/>
      <c r="C177" s="59"/>
      <c r="D177" s="68"/>
      <c r="E177" s="268" t="s">
        <v>28</v>
      </c>
      <c r="F177" s="236"/>
      <c r="G177" s="100">
        <f>SUM(G171+G175)</f>
        <v>1798</v>
      </c>
    </row>
    <row r="178" spans="1:7" ht="12.75">
      <c r="A178" s="59"/>
      <c r="B178" s="59"/>
      <c r="C178" s="59"/>
      <c r="D178" s="206" t="s">
        <v>47</v>
      </c>
      <c r="E178" s="247"/>
      <c r="F178" s="248"/>
      <c r="G178" s="100">
        <v>1</v>
      </c>
    </row>
    <row r="179" spans="1:7" ht="12.75">
      <c r="A179" s="59"/>
      <c r="B179" s="59"/>
      <c r="C179" s="59"/>
      <c r="D179" s="240" t="s">
        <v>68</v>
      </c>
      <c r="E179" s="241"/>
      <c r="F179" s="242"/>
      <c r="G179" s="95">
        <v>1</v>
      </c>
    </row>
    <row r="180" spans="1:7" ht="12.75">
      <c r="A180" s="59"/>
      <c r="B180" s="59">
        <v>7</v>
      </c>
      <c r="C180" s="59"/>
      <c r="D180" s="6"/>
      <c r="E180" s="10"/>
      <c r="F180" s="15" t="s">
        <v>156</v>
      </c>
      <c r="G180" s="94"/>
    </row>
    <row r="181" spans="1:7" ht="12.75">
      <c r="A181" s="59"/>
      <c r="B181" s="59"/>
      <c r="C181" s="59">
        <v>8</v>
      </c>
      <c r="D181" s="6"/>
      <c r="E181" s="10"/>
      <c r="F181" s="8" t="s">
        <v>64</v>
      </c>
      <c r="G181" s="94">
        <f>SUM(G182:G184)</f>
        <v>3140</v>
      </c>
    </row>
    <row r="182" spans="1:7" ht="12.75">
      <c r="A182" s="59"/>
      <c r="B182" s="59"/>
      <c r="C182" s="59"/>
      <c r="D182" s="6">
        <v>1</v>
      </c>
      <c r="E182" s="10"/>
      <c r="F182" s="8" t="s">
        <v>31</v>
      </c>
      <c r="G182" s="94">
        <v>2280</v>
      </c>
    </row>
    <row r="183" spans="1:7" ht="12.75">
      <c r="A183" s="59"/>
      <c r="B183" s="59"/>
      <c r="C183" s="59"/>
      <c r="D183" s="6">
        <v>2</v>
      </c>
      <c r="E183" s="10"/>
      <c r="F183" s="8" t="s">
        <v>32</v>
      </c>
      <c r="G183" s="94">
        <v>600</v>
      </c>
    </row>
    <row r="184" spans="1:8" ht="12.75">
      <c r="A184" s="59"/>
      <c r="B184" s="59"/>
      <c r="C184" s="59"/>
      <c r="D184" s="6">
        <v>3</v>
      </c>
      <c r="E184" s="10"/>
      <c r="F184" s="8" t="s">
        <v>65</v>
      </c>
      <c r="G184" s="94">
        <v>260</v>
      </c>
      <c r="H184" s="53"/>
    </row>
    <row r="185" spans="1:7" ht="12.75">
      <c r="A185" s="59"/>
      <c r="B185" s="59"/>
      <c r="C185" s="59"/>
      <c r="D185" s="6"/>
      <c r="E185" s="249" t="s">
        <v>28</v>
      </c>
      <c r="F185" s="236"/>
      <c r="G185" s="94">
        <f>SUM(G181)</f>
        <v>3140</v>
      </c>
    </row>
    <row r="186" spans="1:7" ht="12.75">
      <c r="A186" s="59"/>
      <c r="B186" s="59"/>
      <c r="C186" s="59"/>
      <c r="D186" s="237" t="s">
        <v>47</v>
      </c>
      <c r="E186" s="235"/>
      <c r="F186" s="236"/>
      <c r="G186" s="94">
        <v>1</v>
      </c>
    </row>
    <row r="187" spans="1:7" s="53" customFormat="1" ht="12.75">
      <c r="A187" s="59"/>
      <c r="B187" s="59"/>
      <c r="C187" s="59"/>
      <c r="D187" s="240" t="s">
        <v>68</v>
      </c>
      <c r="E187" s="241"/>
      <c r="F187" s="242"/>
      <c r="G187" s="95">
        <v>1</v>
      </c>
    </row>
    <row r="188" spans="1:7" s="53" customFormat="1" ht="12.75">
      <c r="A188" s="59"/>
      <c r="B188" s="59">
        <v>8</v>
      </c>
      <c r="C188" s="59"/>
      <c r="D188" s="67"/>
      <c r="E188" s="69"/>
      <c r="F188" s="70" t="s">
        <v>157</v>
      </c>
      <c r="G188" s="101"/>
    </row>
    <row r="189" spans="1:7" s="53" customFormat="1" ht="12.75">
      <c r="A189" s="59"/>
      <c r="B189" s="59"/>
      <c r="C189" s="59">
        <v>8</v>
      </c>
      <c r="D189" s="67"/>
      <c r="E189" s="69"/>
      <c r="F189" s="8" t="s">
        <v>64</v>
      </c>
      <c r="G189" s="101">
        <f>SUM(G190:G192)</f>
        <v>779</v>
      </c>
    </row>
    <row r="190" spans="1:7" s="53" customFormat="1" ht="12.75">
      <c r="A190" s="59"/>
      <c r="B190" s="59"/>
      <c r="C190" s="59"/>
      <c r="D190" s="75">
        <v>1</v>
      </c>
      <c r="E190" s="69"/>
      <c r="F190" s="8" t="s">
        <v>31</v>
      </c>
      <c r="G190" s="101">
        <v>0</v>
      </c>
    </row>
    <row r="191" spans="1:7" s="53" customFormat="1" ht="12.75">
      <c r="A191" s="59"/>
      <c r="B191" s="59"/>
      <c r="C191" s="59"/>
      <c r="D191" s="75">
        <v>2</v>
      </c>
      <c r="E191" s="69"/>
      <c r="F191" s="8" t="s">
        <v>32</v>
      </c>
      <c r="G191" s="101">
        <v>0</v>
      </c>
    </row>
    <row r="192" spans="1:7" s="53" customFormat="1" ht="12.75">
      <c r="A192" s="59"/>
      <c r="B192" s="59"/>
      <c r="C192" s="59"/>
      <c r="D192" s="75">
        <v>3</v>
      </c>
      <c r="E192" s="69"/>
      <c r="F192" s="8" t="s">
        <v>65</v>
      </c>
      <c r="G192" s="101">
        <v>779</v>
      </c>
    </row>
    <row r="193" spans="1:7" s="53" customFormat="1" ht="12.75">
      <c r="A193" s="59"/>
      <c r="B193" s="59"/>
      <c r="C193" s="59"/>
      <c r="D193" s="67"/>
      <c r="E193" s="206" t="s">
        <v>28</v>
      </c>
      <c r="F193" s="243"/>
      <c r="G193" s="101">
        <f>SUM(G189)</f>
        <v>779</v>
      </c>
    </row>
    <row r="194" spans="1:7" s="53" customFormat="1" ht="12.75">
      <c r="A194" s="59"/>
      <c r="B194" s="59"/>
      <c r="C194" s="59"/>
      <c r="D194" s="71"/>
      <c r="E194" s="119"/>
      <c r="F194" s="70" t="s">
        <v>178</v>
      </c>
      <c r="G194" s="101"/>
    </row>
    <row r="195" spans="1:7" s="53" customFormat="1" ht="12.75">
      <c r="A195" s="59"/>
      <c r="B195" s="59" t="s">
        <v>71</v>
      </c>
      <c r="C195" s="59">
        <v>8</v>
      </c>
      <c r="D195" s="71"/>
      <c r="E195" s="119"/>
      <c r="F195" s="8" t="s">
        <v>64</v>
      </c>
      <c r="G195" s="101">
        <f>SUM(G196:G197)</f>
        <v>0</v>
      </c>
    </row>
    <row r="196" spans="1:7" s="53" customFormat="1" ht="12.75">
      <c r="A196" s="59"/>
      <c r="B196" s="59"/>
      <c r="C196" s="59"/>
      <c r="D196" s="71">
        <v>1</v>
      </c>
      <c r="E196" s="119"/>
      <c r="F196" s="8" t="s">
        <v>31</v>
      </c>
      <c r="G196" s="101">
        <v>0</v>
      </c>
    </row>
    <row r="197" spans="1:7" s="53" customFormat="1" ht="12.75">
      <c r="A197" s="59"/>
      <c r="B197" s="59"/>
      <c r="C197" s="59"/>
      <c r="D197" s="71">
        <v>2</v>
      </c>
      <c r="E197" s="119"/>
      <c r="F197" s="8" t="s">
        <v>32</v>
      </c>
      <c r="G197" s="101">
        <v>0</v>
      </c>
    </row>
    <row r="198" spans="1:7" s="53" customFormat="1" ht="12.75">
      <c r="A198" s="59"/>
      <c r="B198" s="59"/>
      <c r="C198" s="59"/>
      <c r="D198" s="71"/>
      <c r="E198" s="206" t="s">
        <v>28</v>
      </c>
      <c r="F198" s="199"/>
      <c r="G198" s="101">
        <f>SUM(G195)</f>
        <v>0</v>
      </c>
    </row>
    <row r="199" spans="1:7" s="53" customFormat="1" ht="12.75">
      <c r="A199" s="59"/>
      <c r="B199" s="59"/>
      <c r="C199" s="59"/>
      <c r="D199" s="206" t="s">
        <v>179</v>
      </c>
      <c r="E199" s="239"/>
      <c r="F199" s="207"/>
      <c r="G199" s="101"/>
    </row>
    <row r="200" spans="1:7" s="53" customFormat="1" ht="12.75">
      <c r="A200" s="59"/>
      <c r="B200" s="59"/>
      <c r="C200" s="59"/>
      <c r="D200" s="240" t="s">
        <v>180</v>
      </c>
      <c r="E200" s="241"/>
      <c r="F200" s="242"/>
      <c r="G200" s="101"/>
    </row>
    <row r="201" spans="1:9" ht="12.75">
      <c r="A201" s="51">
        <v>3</v>
      </c>
      <c r="B201" s="50"/>
      <c r="C201" s="50"/>
      <c r="D201" s="52"/>
      <c r="E201" s="240" t="s">
        <v>76</v>
      </c>
      <c r="F201" s="251"/>
      <c r="G201" s="94"/>
      <c r="H201">
        <f>SUM(G209+G217+G224+G232+G239)</f>
        <v>74703</v>
      </c>
      <c r="I201" s="53"/>
    </row>
    <row r="202" spans="1:7" ht="12.75">
      <c r="A202" s="3"/>
      <c r="B202" s="3">
        <v>9</v>
      </c>
      <c r="C202" s="3"/>
      <c r="D202" s="6"/>
      <c r="E202" s="10"/>
      <c r="F202" s="15" t="s">
        <v>75</v>
      </c>
      <c r="G202" s="94"/>
    </row>
    <row r="203" spans="1:7" ht="12.75">
      <c r="A203" s="3"/>
      <c r="B203" s="3"/>
      <c r="C203" s="3">
        <v>8</v>
      </c>
      <c r="D203" s="6"/>
      <c r="E203" s="10"/>
      <c r="F203" s="8" t="s">
        <v>64</v>
      </c>
      <c r="G203" s="94">
        <f>SUM(G204:G206)</f>
        <v>25944</v>
      </c>
    </row>
    <row r="204" spans="1:7" ht="12.75">
      <c r="A204" s="3"/>
      <c r="B204" s="3"/>
      <c r="C204" s="3"/>
      <c r="D204" s="6">
        <v>1</v>
      </c>
      <c r="E204" s="10"/>
      <c r="F204" s="8" t="s">
        <v>31</v>
      </c>
      <c r="G204" s="94">
        <v>8459</v>
      </c>
    </row>
    <row r="205" spans="1:7" ht="12.75">
      <c r="A205" s="3"/>
      <c r="B205" s="3"/>
      <c r="C205" s="3"/>
      <c r="D205" s="6">
        <v>2</v>
      </c>
      <c r="E205" s="10"/>
      <c r="F205" s="8" t="s">
        <v>32</v>
      </c>
      <c r="G205" s="94">
        <v>2155</v>
      </c>
    </row>
    <row r="206" spans="1:7" ht="12.75">
      <c r="A206" s="3"/>
      <c r="B206" s="3"/>
      <c r="C206" s="3"/>
      <c r="D206" s="6">
        <v>3</v>
      </c>
      <c r="E206" s="10"/>
      <c r="F206" s="8" t="s">
        <v>65</v>
      </c>
      <c r="G206" s="94">
        <v>15330</v>
      </c>
    </row>
    <row r="207" spans="1:7" ht="12.75">
      <c r="A207" s="3"/>
      <c r="B207" s="3"/>
      <c r="C207" s="59">
        <v>9</v>
      </c>
      <c r="D207" s="71"/>
      <c r="E207" s="69"/>
      <c r="F207" s="8" t="s">
        <v>80</v>
      </c>
      <c r="G207" s="94">
        <f>SUM(G208)</f>
        <v>2159</v>
      </c>
    </row>
    <row r="208" spans="1:7" ht="12.75">
      <c r="A208" s="3"/>
      <c r="B208" s="3"/>
      <c r="C208" s="59"/>
      <c r="D208" s="71"/>
      <c r="E208" s="69"/>
      <c r="F208" s="8" t="s">
        <v>229</v>
      </c>
      <c r="G208" s="94">
        <v>2159</v>
      </c>
    </row>
    <row r="209" spans="1:7" ht="12.75">
      <c r="A209" s="3"/>
      <c r="B209" s="3"/>
      <c r="C209" s="3"/>
      <c r="D209" s="6"/>
      <c r="E209" s="249" t="s">
        <v>28</v>
      </c>
      <c r="F209" s="236"/>
      <c r="G209" s="94">
        <f>SUM(G203+G207)</f>
        <v>28103</v>
      </c>
    </row>
    <row r="210" spans="1:7" ht="12.75">
      <c r="A210" s="3"/>
      <c r="B210" s="3"/>
      <c r="C210" s="3"/>
      <c r="D210" s="252" t="s">
        <v>47</v>
      </c>
      <c r="E210" s="253"/>
      <c r="F210" s="251"/>
      <c r="G210" s="94">
        <v>5</v>
      </c>
    </row>
    <row r="211" spans="1:7" ht="12.75">
      <c r="A211" s="3"/>
      <c r="B211" s="3"/>
      <c r="C211" s="3"/>
      <c r="D211" s="6"/>
      <c r="E211" s="74"/>
      <c r="F211" s="11"/>
      <c r="G211" s="94"/>
    </row>
    <row r="212" spans="1:7" ht="12.75">
      <c r="A212" s="3"/>
      <c r="B212" s="3">
        <v>10</v>
      </c>
      <c r="C212" s="3"/>
      <c r="D212" s="6"/>
      <c r="E212" s="10"/>
      <c r="F212" s="15" t="s">
        <v>77</v>
      </c>
      <c r="G212" s="94"/>
    </row>
    <row r="213" spans="1:7" ht="12.75">
      <c r="A213" s="59"/>
      <c r="B213" s="59"/>
      <c r="C213" s="59">
        <v>8</v>
      </c>
      <c r="D213" s="6"/>
      <c r="E213" s="10"/>
      <c r="F213" s="8" t="s">
        <v>64</v>
      </c>
      <c r="G213" s="94">
        <f>SUM(G214:G216)</f>
        <v>11459</v>
      </c>
    </row>
    <row r="214" spans="1:7" ht="12.75">
      <c r="A214" s="59"/>
      <c r="B214" s="59"/>
      <c r="C214" s="59"/>
      <c r="D214" s="6">
        <v>1</v>
      </c>
      <c r="E214" s="10"/>
      <c r="F214" s="8" t="s">
        <v>31</v>
      </c>
      <c r="G214" s="94">
        <v>3076</v>
      </c>
    </row>
    <row r="215" spans="1:7" ht="12.75">
      <c r="A215" s="59"/>
      <c r="B215" s="59"/>
      <c r="C215" s="59"/>
      <c r="D215" s="6">
        <v>2</v>
      </c>
      <c r="E215" s="10"/>
      <c r="F215" s="8" t="s">
        <v>32</v>
      </c>
      <c r="G215" s="94">
        <v>830</v>
      </c>
    </row>
    <row r="216" spans="1:7" ht="12.75">
      <c r="A216" s="59"/>
      <c r="B216" s="59"/>
      <c r="C216" s="59"/>
      <c r="D216" s="6">
        <v>3</v>
      </c>
      <c r="E216" s="10"/>
      <c r="F216" s="8" t="s">
        <v>33</v>
      </c>
      <c r="G216" s="94">
        <v>7553</v>
      </c>
    </row>
    <row r="217" spans="1:7" ht="12.75">
      <c r="A217" s="59"/>
      <c r="B217" s="59"/>
      <c r="C217" s="59"/>
      <c r="D217" s="6"/>
      <c r="E217" s="249" t="s">
        <v>28</v>
      </c>
      <c r="F217" s="236"/>
      <c r="G217" s="94">
        <f>SUM(G213)</f>
        <v>11459</v>
      </c>
    </row>
    <row r="218" spans="1:7" ht="12.75">
      <c r="A218" s="59"/>
      <c r="B218" s="59"/>
      <c r="C218" s="59"/>
      <c r="D218" s="252" t="s">
        <v>47</v>
      </c>
      <c r="E218" s="253"/>
      <c r="F218" s="251"/>
      <c r="G218" s="100">
        <v>2</v>
      </c>
    </row>
    <row r="219" spans="1:7" ht="12.75">
      <c r="A219" s="59"/>
      <c r="B219" s="59">
        <v>11</v>
      </c>
      <c r="C219" s="59"/>
      <c r="D219" s="6"/>
      <c r="E219" s="10"/>
      <c r="F219" s="15" t="s">
        <v>78</v>
      </c>
      <c r="G219" s="94"/>
    </row>
    <row r="220" spans="1:7" ht="12.75">
      <c r="A220" s="59"/>
      <c r="B220" s="59"/>
      <c r="C220" s="59">
        <v>8</v>
      </c>
      <c r="D220" s="6"/>
      <c r="E220" s="10"/>
      <c r="F220" s="8" t="s">
        <v>64</v>
      </c>
      <c r="G220" s="94">
        <f>SUM(G221:G223)</f>
        <v>27991</v>
      </c>
    </row>
    <row r="221" spans="1:7" ht="12.75">
      <c r="A221" s="59"/>
      <c r="B221" s="59"/>
      <c r="C221" s="59"/>
      <c r="D221" s="6">
        <v>1</v>
      </c>
      <c r="E221" s="10"/>
      <c r="F221" s="8" t="s">
        <v>31</v>
      </c>
      <c r="G221" s="94">
        <v>6024</v>
      </c>
    </row>
    <row r="222" spans="1:7" ht="12.75">
      <c r="A222" s="59"/>
      <c r="B222" s="59"/>
      <c r="C222" s="59"/>
      <c r="D222" s="6">
        <v>2</v>
      </c>
      <c r="E222" s="10"/>
      <c r="F222" s="8" t="s">
        <v>32</v>
      </c>
      <c r="G222" s="94">
        <v>1516</v>
      </c>
    </row>
    <row r="223" spans="1:7" ht="12.75">
      <c r="A223" s="59"/>
      <c r="B223" s="59"/>
      <c r="C223" s="59"/>
      <c r="D223" s="6">
        <v>3</v>
      </c>
      <c r="E223" s="10"/>
      <c r="F223" s="8" t="s">
        <v>33</v>
      </c>
      <c r="G223" s="94">
        <v>20451</v>
      </c>
    </row>
    <row r="224" spans="1:7" ht="12.75">
      <c r="A224" s="59"/>
      <c r="B224" s="59"/>
      <c r="C224" s="59"/>
      <c r="D224" s="6"/>
      <c r="E224" s="249" t="s">
        <v>28</v>
      </c>
      <c r="F224" s="236"/>
      <c r="G224" s="94">
        <f>SUM(G220,)</f>
        <v>27991</v>
      </c>
    </row>
    <row r="225" spans="1:7" ht="12.75">
      <c r="A225" s="59"/>
      <c r="B225" s="59"/>
      <c r="C225" s="59"/>
      <c r="D225" s="252" t="s">
        <v>47</v>
      </c>
      <c r="E225" s="253"/>
      <c r="F225" s="251"/>
      <c r="G225" s="94">
        <v>3</v>
      </c>
    </row>
    <row r="226" spans="1:7" ht="12.75">
      <c r="A226" s="59"/>
      <c r="B226" s="59"/>
      <c r="C226" s="59"/>
      <c r="D226" s="252" t="s">
        <v>158</v>
      </c>
      <c r="E226" s="253"/>
      <c r="F226" s="251"/>
      <c r="G226" s="94">
        <v>1</v>
      </c>
    </row>
    <row r="227" spans="1:7" ht="12.75">
      <c r="A227" s="3"/>
      <c r="B227" s="3">
        <v>12</v>
      </c>
      <c r="C227" s="3"/>
      <c r="D227" s="6"/>
      <c r="E227" s="10"/>
      <c r="F227" s="15" t="s">
        <v>79</v>
      </c>
      <c r="G227" s="94"/>
    </row>
    <row r="228" spans="1:7" ht="12.75">
      <c r="A228" s="3"/>
      <c r="B228" s="3"/>
      <c r="C228" s="3">
        <v>8</v>
      </c>
      <c r="D228" s="6"/>
      <c r="E228" s="10"/>
      <c r="F228" s="8" t="s">
        <v>64</v>
      </c>
      <c r="G228" s="94">
        <f>SUM(G229:G231)</f>
        <v>6250</v>
      </c>
    </row>
    <row r="229" spans="1:7" ht="12.75">
      <c r="A229" s="3"/>
      <c r="B229" s="3"/>
      <c r="C229" s="3"/>
      <c r="D229" s="6">
        <v>1</v>
      </c>
      <c r="E229" s="10"/>
      <c r="F229" s="8" t="s">
        <v>31</v>
      </c>
      <c r="G229" s="94">
        <v>0</v>
      </c>
    </row>
    <row r="230" spans="1:7" ht="12.75">
      <c r="A230" s="3"/>
      <c r="B230" s="3"/>
      <c r="C230" s="3"/>
      <c r="D230" s="6">
        <v>2</v>
      </c>
      <c r="E230" s="10"/>
      <c r="F230" s="8" t="s">
        <v>32</v>
      </c>
      <c r="G230" s="94">
        <v>0</v>
      </c>
    </row>
    <row r="231" spans="1:7" ht="12.75">
      <c r="A231" s="3"/>
      <c r="B231" s="3"/>
      <c r="C231" s="3"/>
      <c r="D231" s="6">
        <v>3</v>
      </c>
      <c r="E231" s="10"/>
      <c r="F231" s="8" t="s">
        <v>33</v>
      </c>
      <c r="G231" s="94">
        <v>6250</v>
      </c>
    </row>
    <row r="232" spans="1:7" ht="12.75">
      <c r="A232" s="3"/>
      <c r="B232" s="3"/>
      <c r="C232" s="3"/>
      <c r="D232" s="6"/>
      <c r="E232" s="249" t="s">
        <v>28</v>
      </c>
      <c r="F232" s="236"/>
      <c r="G232" s="94">
        <f>SUM(G228)</f>
        <v>6250</v>
      </c>
    </row>
    <row r="233" spans="1:7" ht="12.75">
      <c r="A233" s="59"/>
      <c r="B233" s="59"/>
      <c r="C233" s="59"/>
      <c r="D233" s="270" t="s">
        <v>47</v>
      </c>
      <c r="E233" s="271"/>
      <c r="F233" s="272"/>
      <c r="G233" s="100">
        <v>0</v>
      </c>
    </row>
    <row r="234" spans="1:7" ht="12.75">
      <c r="A234" s="59"/>
      <c r="B234" s="3">
        <v>13</v>
      </c>
      <c r="C234" s="3"/>
      <c r="D234" s="6"/>
      <c r="E234" s="10"/>
      <c r="F234" s="15" t="s">
        <v>197</v>
      </c>
      <c r="G234" s="100"/>
    </row>
    <row r="235" spans="1:7" ht="12.75">
      <c r="A235" s="59"/>
      <c r="B235" s="3"/>
      <c r="C235" s="3">
        <v>8</v>
      </c>
      <c r="D235" s="6"/>
      <c r="E235" s="10"/>
      <c r="F235" s="8" t="s">
        <v>64</v>
      </c>
      <c r="G235" s="100">
        <f>SUM(G236:G238)</f>
        <v>900</v>
      </c>
    </row>
    <row r="236" spans="1:7" ht="12.75">
      <c r="A236" s="59"/>
      <c r="B236" s="3"/>
      <c r="C236" s="3"/>
      <c r="D236" s="6">
        <v>1</v>
      </c>
      <c r="E236" s="10"/>
      <c r="F236" s="8" t="s">
        <v>31</v>
      </c>
      <c r="G236" s="100"/>
    </row>
    <row r="237" spans="1:7" ht="12.75">
      <c r="A237" s="59"/>
      <c r="B237" s="3"/>
      <c r="C237" s="3"/>
      <c r="D237" s="6">
        <v>2</v>
      </c>
      <c r="E237" s="10"/>
      <c r="F237" s="8" t="s">
        <v>32</v>
      </c>
      <c r="G237" s="100"/>
    </row>
    <row r="238" spans="1:7" ht="12.75">
      <c r="A238" s="59"/>
      <c r="B238" s="3"/>
      <c r="C238" s="3"/>
      <c r="D238" s="6">
        <v>3</v>
      </c>
      <c r="E238" s="10"/>
      <c r="F238" s="8" t="s">
        <v>33</v>
      </c>
      <c r="G238" s="100">
        <v>900</v>
      </c>
    </row>
    <row r="239" spans="1:7" ht="12.75">
      <c r="A239" s="59"/>
      <c r="B239" s="59"/>
      <c r="C239" s="59"/>
      <c r="D239" s="71"/>
      <c r="E239" s="206" t="s">
        <v>28</v>
      </c>
      <c r="F239" s="269"/>
      <c r="G239" s="100">
        <f>SUM(G235)</f>
        <v>900</v>
      </c>
    </row>
    <row r="240" spans="1:7" ht="12.75">
      <c r="A240" s="59"/>
      <c r="B240" s="59"/>
      <c r="C240" s="59"/>
      <c r="D240" s="270" t="s">
        <v>47</v>
      </c>
      <c r="E240" s="271"/>
      <c r="F240" s="272"/>
      <c r="G240" s="100"/>
    </row>
    <row r="241" spans="1:7" ht="12.75">
      <c r="A241" s="59"/>
      <c r="B241" s="59"/>
      <c r="C241" s="59"/>
      <c r="D241" s="240" t="s">
        <v>135</v>
      </c>
      <c r="E241" s="241"/>
      <c r="F241" s="242"/>
      <c r="G241" s="95">
        <v>11</v>
      </c>
    </row>
    <row r="242" spans="1:8" s="57" customFormat="1" ht="12.75">
      <c r="A242" s="51">
        <v>4</v>
      </c>
      <c r="B242" s="50"/>
      <c r="C242" s="50"/>
      <c r="D242" s="52"/>
      <c r="E242" s="240" t="s">
        <v>195</v>
      </c>
      <c r="F242" s="242"/>
      <c r="G242" s="100"/>
      <c r="H242" s="57">
        <f>SUM(G248+G257)</f>
        <v>59403</v>
      </c>
    </row>
    <row r="243" spans="1:7" s="57" customFormat="1" ht="12.75">
      <c r="A243" s="3"/>
      <c r="B243" s="3">
        <v>13</v>
      </c>
      <c r="C243" s="3"/>
      <c r="D243" s="6"/>
      <c r="E243" s="10"/>
      <c r="F243" s="15" t="s">
        <v>196</v>
      </c>
      <c r="G243" s="100"/>
    </row>
    <row r="244" spans="1:7" s="57" customFormat="1" ht="12.75">
      <c r="A244" s="3"/>
      <c r="B244" s="3"/>
      <c r="C244" s="3">
        <v>8</v>
      </c>
      <c r="D244" s="6"/>
      <c r="E244" s="10"/>
      <c r="F244" s="8" t="s">
        <v>64</v>
      </c>
      <c r="G244" s="100">
        <f>SUM(G245:G247)</f>
        <v>48452</v>
      </c>
    </row>
    <row r="245" spans="1:7" s="57" customFormat="1" ht="12.75">
      <c r="A245" s="3"/>
      <c r="B245" s="3"/>
      <c r="C245" s="3"/>
      <c r="D245" s="6">
        <v>1</v>
      </c>
      <c r="E245" s="10"/>
      <c r="F245" s="8" t="s">
        <v>31</v>
      </c>
      <c r="G245" s="100">
        <v>35281</v>
      </c>
    </row>
    <row r="246" spans="1:7" s="57" customFormat="1" ht="12.75">
      <c r="A246" s="3"/>
      <c r="B246" s="3"/>
      <c r="C246" s="3"/>
      <c r="D246" s="6">
        <v>2</v>
      </c>
      <c r="E246" s="10"/>
      <c r="F246" s="8" t="s">
        <v>32</v>
      </c>
      <c r="G246" s="100">
        <v>9211</v>
      </c>
    </row>
    <row r="247" spans="1:7" s="57" customFormat="1" ht="12.75">
      <c r="A247" s="3"/>
      <c r="B247" s="3"/>
      <c r="C247" s="3"/>
      <c r="D247" s="6">
        <v>3</v>
      </c>
      <c r="E247" s="10"/>
      <c r="F247" s="8" t="s">
        <v>65</v>
      </c>
      <c r="G247" s="100">
        <v>3960</v>
      </c>
    </row>
    <row r="248" spans="1:7" s="57" customFormat="1" ht="12.75">
      <c r="A248" s="3"/>
      <c r="B248" s="3"/>
      <c r="C248" s="3"/>
      <c r="D248" s="6"/>
      <c r="E248" s="237" t="s">
        <v>28</v>
      </c>
      <c r="F248" s="273"/>
      <c r="G248" s="100">
        <f>SUM(G244)</f>
        <v>48452</v>
      </c>
    </row>
    <row r="249" spans="1:7" s="57" customFormat="1" ht="12.75">
      <c r="A249" s="3"/>
      <c r="B249" s="3"/>
      <c r="C249" s="3"/>
      <c r="D249" s="240" t="s">
        <v>126</v>
      </c>
      <c r="E249" s="241"/>
      <c r="F249" s="242"/>
      <c r="G249" s="95">
        <v>12</v>
      </c>
    </row>
    <row r="250" spans="1:7" s="57" customFormat="1" ht="12.75">
      <c r="A250" s="3"/>
      <c r="B250" s="3">
        <v>14</v>
      </c>
      <c r="C250" s="3"/>
      <c r="D250" s="6"/>
      <c r="E250" s="10"/>
      <c r="F250" s="15" t="s">
        <v>197</v>
      </c>
      <c r="G250" s="100"/>
    </row>
    <row r="251" spans="1:7" s="57" customFormat="1" ht="12.75">
      <c r="A251" s="3"/>
      <c r="B251" s="3"/>
      <c r="C251" s="3">
        <v>8</v>
      </c>
      <c r="D251" s="6"/>
      <c r="E251" s="10"/>
      <c r="F251" s="8" t="s">
        <v>64</v>
      </c>
      <c r="G251" s="100">
        <f>SUM(G252:G254)</f>
        <v>10951</v>
      </c>
    </row>
    <row r="252" spans="1:7" s="57" customFormat="1" ht="12.75">
      <c r="A252" s="3"/>
      <c r="B252" s="3"/>
      <c r="C252" s="3"/>
      <c r="D252" s="6">
        <v>1</v>
      </c>
      <c r="E252" s="10"/>
      <c r="F252" s="8" t="s">
        <v>31</v>
      </c>
      <c r="G252" s="100">
        <v>7772</v>
      </c>
    </row>
    <row r="253" spans="1:7" s="57" customFormat="1" ht="12.75">
      <c r="A253" s="3"/>
      <c r="B253" s="3"/>
      <c r="C253" s="3"/>
      <c r="D253" s="6">
        <v>2</v>
      </c>
      <c r="E253" s="10"/>
      <c r="F253" s="8" t="s">
        <v>32</v>
      </c>
      <c r="G253" s="100">
        <v>2044</v>
      </c>
    </row>
    <row r="254" spans="1:7" s="57" customFormat="1" ht="12.75">
      <c r="A254" s="3"/>
      <c r="B254" s="3"/>
      <c r="C254" s="3"/>
      <c r="D254" s="6">
        <v>3</v>
      </c>
      <c r="E254" s="10"/>
      <c r="F254" s="8" t="s">
        <v>65</v>
      </c>
      <c r="G254" s="100">
        <v>1135</v>
      </c>
    </row>
    <row r="255" spans="1:7" s="57" customFormat="1" ht="12.75">
      <c r="A255" s="3"/>
      <c r="B255" s="3"/>
      <c r="C255" s="3">
        <v>9</v>
      </c>
      <c r="D255" s="6"/>
      <c r="E255" s="10"/>
      <c r="F255" s="8" t="s">
        <v>80</v>
      </c>
      <c r="G255" s="100"/>
    </row>
    <row r="256" spans="1:7" s="57" customFormat="1" ht="12.75">
      <c r="A256" s="3"/>
      <c r="B256" s="3"/>
      <c r="C256" s="3"/>
      <c r="D256" s="6">
        <v>2</v>
      </c>
      <c r="E256" s="10"/>
      <c r="F256" s="8" t="s">
        <v>130</v>
      </c>
      <c r="G256" s="100"/>
    </row>
    <row r="257" spans="1:7" s="57" customFormat="1" ht="12.75">
      <c r="A257" s="3"/>
      <c r="B257" s="3"/>
      <c r="C257" s="3"/>
      <c r="D257" s="6"/>
      <c r="E257" s="249" t="s">
        <v>28</v>
      </c>
      <c r="F257" s="236"/>
      <c r="G257" s="100">
        <f>SUM(G251,G255)</f>
        <v>10951</v>
      </c>
    </row>
    <row r="258" spans="1:7" s="57" customFormat="1" ht="12.75">
      <c r="A258" s="3"/>
      <c r="B258" s="3"/>
      <c r="C258" s="3"/>
      <c r="D258" s="240" t="s">
        <v>230</v>
      </c>
      <c r="E258" s="241"/>
      <c r="F258" s="242"/>
      <c r="G258" s="95">
        <v>3</v>
      </c>
    </row>
    <row r="259" spans="1:7" ht="12.75">
      <c r="A259" s="54"/>
      <c r="B259" s="54"/>
      <c r="C259" s="54"/>
      <c r="D259" s="54"/>
      <c r="E259" s="54"/>
      <c r="F259" s="54"/>
      <c r="G259" s="94"/>
    </row>
    <row r="260" spans="1:7" ht="12.75">
      <c r="A260" s="55"/>
      <c r="B260" s="55"/>
      <c r="C260" s="56">
        <v>8</v>
      </c>
      <c r="D260" s="55"/>
      <c r="E260" s="55"/>
      <c r="F260" s="56" t="s">
        <v>30</v>
      </c>
      <c r="G260" s="94">
        <f>SUM(G261:G263)</f>
        <v>287242</v>
      </c>
    </row>
    <row r="261" spans="1:7" ht="12.75">
      <c r="A261" s="3"/>
      <c r="B261" s="3"/>
      <c r="C261" s="3"/>
      <c r="D261" s="3">
        <v>1</v>
      </c>
      <c r="E261" s="3"/>
      <c r="F261" s="3" t="s">
        <v>31</v>
      </c>
      <c r="G261" s="94">
        <f>SUM(G7+G21+G48+G71+G107+G120+G129+G153+G166+G172+G182+G190+G196+G204+G214+G221+G229+G245+G252)</f>
        <v>120057</v>
      </c>
    </row>
    <row r="262" spans="1:7" ht="12.75">
      <c r="A262" s="3"/>
      <c r="B262" s="3"/>
      <c r="C262" s="3"/>
      <c r="D262" s="3">
        <v>2</v>
      </c>
      <c r="E262" s="3"/>
      <c r="F262" s="3" t="s">
        <v>32</v>
      </c>
      <c r="G262" s="94">
        <f>SUM(G8+G22+G49+G72+G108+G121+G130+G154+G167+G173+G183+G191+G197+G205+G215+G222+G230+G246+G253)</f>
        <v>31385</v>
      </c>
    </row>
    <row r="263" spans="1:7" ht="12.75">
      <c r="A263" s="3"/>
      <c r="B263" s="3"/>
      <c r="C263" s="3"/>
      <c r="D263" s="3">
        <v>3</v>
      </c>
      <c r="E263" s="3"/>
      <c r="F263" s="3" t="s">
        <v>33</v>
      </c>
      <c r="G263" s="94">
        <f>SUM(G9+G23+G39+G43+G50+G57+G65+G73+G79+G83+G90+G96+G102+G109+G116+G122+G131+G155+G168+G174+G184+G192+G206+G216+G223+G231+G238+G247+G254)</f>
        <v>135800</v>
      </c>
    </row>
    <row r="264" spans="1:7" ht="12.75">
      <c r="A264" s="3"/>
      <c r="B264" s="3"/>
      <c r="C264" s="3">
        <v>9</v>
      </c>
      <c r="D264" s="3"/>
      <c r="E264" s="3"/>
      <c r="F264" s="4" t="s">
        <v>80</v>
      </c>
      <c r="G264" s="94">
        <f>SUM(G265:G266)</f>
        <v>5909</v>
      </c>
    </row>
    <row r="265" spans="1:7" ht="12.75">
      <c r="A265" s="3"/>
      <c r="B265" s="3"/>
      <c r="C265" s="3"/>
      <c r="D265" s="3">
        <v>1</v>
      </c>
      <c r="E265" s="3"/>
      <c r="F265" s="3" t="s">
        <v>81</v>
      </c>
      <c r="G265" s="94">
        <f>SUM(G12,G157+G59+G85)</f>
        <v>0</v>
      </c>
    </row>
    <row r="266" spans="1:7" ht="12.75">
      <c r="A266" s="3"/>
      <c r="B266" s="3"/>
      <c r="C266" s="3"/>
      <c r="D266" s="3">
        <v>2</v>
      </c>
      <c r="E266" s="3"/>
      <c r="F266" s="3" t="s">
        <v>82</v>
      </c>
      <c r="G266" s="94">
        <f>SUM(G13+G29+G60+G67+G86+G158+G176+G208+G256)</f>
        <v>5909</v>
      </c>
    </row>
    <row r="267" spans="1:7" ht="12.75">
      <c r="A267" s="3"/>
      <c r="B267" s="3"/>
      <c r="C267" s="3"/>
      <c r="D267" s="3">
        <v>3</v>
      </c>
      <c r="E267" s="3"/>
      <c r="F267" s="3" t="s">
        <v>84</v>
      </c>
      <c r="G267" s="94"/>
    </row>
    <row r="268" spans="1:7" ht="12.75">
      <c r="A268" s="3"/>
      <c r="B268" s="3"/>
      <c r="C268" s="4">
        <v>10</v>
      </c>
      <c r="D268" s="3"/>
      <c r="E268" s="3"/>
      <c r="F268" s="4" t="s">
        <v>74</v>
      </c>
      <c r="G268" s="94">
        <f>SUM(G269:G270)</f>
        <v>3840</v>
      </c>
    </row>
    <row r="269" spans="1:7" ht="12.75">
      <c r="A269" s="3"/>
      <c r="B269" s="3"/>
      <c r="C269" s="3"/>
      <c r="D269" s="3">
        <v>1</v>
      </c>
      <c r="E269" s="3"/>
      <c r="F269" s="3" t="s">
        <v>85</v>
      </c>
      <c r="G269" s="94">
        <f>SUM(G32)</f>
        <v>3840</v>
      </c>
    </row>
    <row r="270" spans="1:7" ht="12.75">
      <c r="A270" s="3"/>
      <c r="B270" s="3"/>
      <c r="C270" s="3"/>
      <c r="D270" s="3">
        <v>2</v>
      </c>
      <c r="E270" s="3"/>
      <c r="F270" s="3" t="s">
        <v>86</v>
      </c>
      <c r="G270" s="94"/>
    </row>
    <row r="271" spans="1:7" ht="12.75">
      <c r="A271" s="3"/>
      <c r="B271" s="3"/>
      <c r="C271" s="4">
        <v>11</v>
      </c>
      <c r="D271" s="3"/>
      <c r="E271" s="3"/>
      <c r="F271" s="4" t="s">
        <v>34</v>
      </c>
      <c r="G271" s="94">
        <f>SUM(G272:G274)</f>
        <v>10505</v>
      </c>
    </row>
    <row r="272" spans="1:7" ht="12.75">
      <c r="A272" s="3"/>
      <c r="B272" s="3"/>
      <c r="C272" s="3"/>
      <c r="D272" s="3">
        <v>1</v>
      </c>
      <c r="E272" s="3"/>
      <c r="F272" s="3" t="s">
        <v>72</v>
      </c>
      <c r="G272" s="94">
        <f>SUM(G141+G146+G136)</f>
        <v>7575</v>
      </c>
    </row>
    <row r="273" spans="1:7" ht="12.75">
      <c r="A273" s="3"/>
      <c r="B273" s="3"/>
      <c r="C273" s="3"/>
      <c r="D273" s="3">
        <v>2</v>
      </c>
      <c r="E273" s="3"/>
      <c r="F273" s="3" t="s">
        <v>35</v>
      </c>
      <c r="G273" s="94">
        <f>SUM(G34)</f>
        <v>2230</v>
      </c>
    </row>
    <row r="274" spans="1:7" ht="12.75">
      <c r="A274" s="3"/>
      <c r="B274" s="3"/>
      <c r="C274" s="3"/>
      <c r="D274" s="3">
        <v>3</v>
      </c>
      <c r="E274" s="3"/>
      <c r="F274" s="3" t="s">
        <v>87</v>
      </c>
      <c r="G274" s="94">
        <f>SUM(G92)</f>
        <v>700</v>
      </c>
    </row>
    <row r="275" spans="1:7" ht="12.75">
      <c r="A275" s="3"/>
      <c r="B275" s="3"/>
      <c r="C275" s="4">
        <v>12</v>
      </c>
      <c r="D275" s="3"/>
      <c r="E275" s="3"/>
      <c r="F275" s="4" t="s">
        <v>36</v>
      </c>
      <c r="G275" s="94">
        <f>SUM(G276:G278)</f>
        <v>0</v>
      </c>
    </row>
    <row r="276" spans="1:7" ht="12.75">
      <c r="A276" s="3"/>
      <c r="B276" s="3"/>
      <c r="C276" s="3"/>
      <c r="D276" s="3">
        <v>1</v>
      </c>
      <c r="E276" s="3"/>
      <c r="F276" s="3" t="s">
        <v>37</v>
      </c>
      <c r="G276" s="94"/>
    </row>
    <row r="277" spans="1:7" ht="12.75">
      <c r="A277" s="3"/>
      <c r="B277" s="3"/>
      <c r="C277" s="3"/>
      <c r="D277" s="3">
        <v>2</v>
      </c>
      <c r="E277" s="3"/>
      <c r="F277" s="3" t="s">
        <v>38</v>
      </c>
      <c r="G277" s="94"/>
    </row>
    <row r="278" spans="1:7" ht="12.75">
      <c r="A278" s="3"/>
      <c r="B278" s="3"/>
      <c r="C278" s="3"/>
      <c r="D278" s="3">
        <v>3</v>
      </c>
      <c r="E278" s="3"/>
      <c r="F278" s="3" t="s">
        <v>39</v>
      </c>
      <c r="G278" s="94"/>
    </row>
    <row r="279" spans="1:7" ht="12.75">
      <c r="A279" s="3"/>
      <c r="B279" s="3"/>
      <c r="C279" s="4">
        <v>13</v>
      </c>
      <c r="D279" s="3"/>
      <c r="E279" s="3"/>
      <c r="F279" s="4" t="s">
        <v>40</v>
      </c>
      <c r="G279" s="94">
        <f>SUM(G280:G281)</f>
        <v>0</v>
      </c>
    </row>
    <row r="280" spans="1:7" ht="12.75">
      <c r="A280" s="3"/>
      <c r="B280" s="3"/>
      <c r="C280" s="3"/>
      <c r="D280" s="3">
        <v>1</v>
      </c>
      <c r="E280" s="3"/>
      <c r="F280" s="3" t="s">
        <v>41</v>
      </c>
      <c r="G280" s="94"/>
    </row>
    <row r="281" spans="1:7" ht="12.75">
      <c r="A281" s="3"/>
      <c r="B281" s="3"/>
      <c r="C281" s="3"/>
      <c r="D281" s="3">
        <v>2</v>
      </c>
      <c r="E281" s="3"/>
      <c r="F281" s="3" t="s">
        <v>42</v>
      </c>
      <c r="G281" s="94"/>
    </row>
    <row r="282" spans="1:7" ht="12.75">
      <c r="A282" s="3"/>
      <c r="B282" s="3"/>
      <c r="C282" s="4">
        <v>14</v>
      </c>
      <c r="D282" s="3"/>
      <c r="E282" s="3"/>
      <c r="F282" s="4" t="s">
        <v>43</v>
      </c>
      <c r="G282" s="94">
        <f>SUM(G283:G284)</f>
        <v>0</v>
      </c>
    </row>
    <row r="283" spans="1:7" ht="12.75">
      <c r="A283" s="3"/>
      <c r="B283" s="3"/>
      <c r="C283" s="3"/>
      <c r="D283" s="3">
        <v>1</v>
      </c>
      <c r="E283" s="3"/>
      <c r="F283" s="3" t="s">
        <v>44</v>
      </c>
      <c r="G283" s="94"/>
    </row>
    <row r="284" spans="1:7" ht="13.5" thickBot="1">
      <c r="A284" s="5"/>
      <c r="B284" s="5"/>
      <c r="C284" s="5"/>
      <c r="D284" s="5">
        <v>2</v>
      </c>
      <c r="E284" s="5"/>
      <c r="F284" s="5" t="s">
        <v>45</v>
      </c>
      <c r="G284" s="102"/>
    </row>
    <row r="285" spans="1:7" ht="12.75">
      <c r="A285" s="18"/>
      <c r="B285" s="18"/>
      <c r="C285" s="18"/>
      <c r="D285" s="18"/>
      <c r="E285" s="18"/>
      <c r="F285" s="18"/>
      <c r="G285" s="103"/>
    </row>
    <row r="286" spans="1:7" ht="12.75">
      <c r="A286" s="3"/>
      <c r="B286" s="3"/>
      <c r="C286" s="249" t="s">
        <v>88</v>
      </c>
      <c r="D286" s="274"/>
      <c r="E286" s="275"/>
      <c r="F286" s="8"/>
      <c r="G286" s="104">
        <f>SUM(G260,G264,G268,G271+G275+G279+G282)</f>
        <v>307496</v>
      </c>
    </row>
    <row r="287" spans="1:7" ht="12.75">
      <c r="A287" s="203" t="s">
        <v>89</v>
      </c>
      <c r="B287" s="235"/>
      <c r="C287" s="235"/>
      <c r="D287" s="235"/>
      <c r="E287" s="17"/>
      <c r="F287" s="11"/>
      <c r="G287" s="94"/>
    </row>
    <row r="288" spans="1:7" ht="12.75">
      <c r="A288" s="19"/>
      <c r="B288" s="19"/>
      <c r="C288" s="19"/>
      <c r="D288" s="19"/>
      <c r="E288" s="19"/>
      <c r="F288" s="19"/>
      <c r="G288" s="94"/>
    </row>
    <row r="289" spans="1:7" ht="12.75">
      <c r="A289" s="19"/>
      <c r="B289" s="19"/>
      <c r="C289" s="203" t="s">
        <v>159</v>
      </c>
      <c r="D289" s="235"/>
      <c r="E289" s="235"/>
      <c r="F289" s="236"/>
      <c r="G289" s="94">
        <f>SUM(G17)</f>
        <v>11</v>
      </c>
    </row>
    <row r="290" spans="1:7" ht="12.75">
      <c r="A290" s="19"/>
      <c r="B290" s="19"/>
      <c r="C290" s="234" t="s">
        <v>232</v>
      </c>
      <c r="D290" s="235"/>
      <c r="E290" s="235"/>
      <c r="F290" s="236"/>
      <c r="G290" s="94">
        <f>SUM(G112+G125+G161+G178+G186+G210+G218+G225+G233+G249+G258)</f>
        <v>32</v>
      </c>
    </row>
    <row r="291" spans="1:7" ht="12.75">
      <c r="A291" s="19"/>
      <c r="B291" s="19"/>
      <c r="C291" s="234" t="s">
        <v>231</v>
      </c>
      <c r="D291" s="235"/>
      <c r="E291" s="235"/>
      <c r="F291" s="236"/>
      <c r="G291" s="94">
        <f>SUM(G111)</f>
        <v>1</v>
      </c>
    </row>
    <row r="292" spans="1:7" ht="12.75">
      <c r="A292" s="19"/>
      <c r="B292" s="19"/>
      <c r="C292" s="244" t="s">
        <v>184</v>
      </c>
      <c r="D292" s="245"/>
      <c r="E292" s="245"/>
      <c r="F292" s="246"/>
      <c r="G292" s="94">
        <f>SUM(G199+G133)</f>
        <v>0</v>
      </c>
    </row>
    <row r="293" spans="1:7" ht="12.75">
      <c r="A293" s="19"/>
      <c r="B293" s="19"/>
      <c r="C293" s="244" t="s">
        <v>136</v>
      </c>
      <c r="D293" s="245"/>
      <c r="E293" s="245"/>
      <c r="F293" s="246"/>
      <c r="G293" s="94">
        <f>SUM(G53+G226+G162)</f>
        <v>7</v>
      </c>
    </row>
    <row r="294" spans="1:7" ht="12.75">
      <c r="A294" s="20"/>
      <c r="B294" s="20"/>
      <c r="C294" s="200" t="s">
        <v>233</v>
      </c>
      <c r="D294" s="201"/>
      <c r="E294" s="201"/>
      <c r="F294" s="202"/>
      <c r="G294" s="111">
        <f>SUM(G289+G290+G291+G293)</f>
        <v>51</v>
      </c>
    </row>
    <row r="295" spans="1:7" ht="12.75">
      <c r="A295" s="19"/>
      <c r="B295" s="19"/>
      <c r="C295" s="238" t="s">
        <v>190</v>
      </c>
      <c r="D295" s="239"/>
      <c r="E295" s="239"/>
      <c r="F295" s="207"/>
      <c r="G295" s="123">
        <f>SUM(G294:G294)</f>
        <v>51</v>
      </c>
    </row>
    <row r="296" spans="1:6" ht="12.75">
      <c r="A296" s="21"/>
      <c r="B296" s="21"/>
      <c r="C296" s="21"/>
      <c r="D296" s="21"/>
      <c r="E296" s="21"/>
      <c r="F296" s="21"/>
    </row>
  </sheetData>
  <sheetProtection/>
  <mergeCells count="82">
    <mergeCell ref="E248:F248"/>
    <mergeCell ref="E232:F232"/>
    <mergeCell ref="E257:F257"/>
    <mergeCell ref="D258:F258"/>
    <mergeCell ref="D249:F249"/>
    <mergeCell ref="C286:E286"/>
    <mergeCell ref="E242:F242"/>
    <mergeCell ref="D187:F187"/>
    <mergeCell ref="D240:F240"/>
    <mergeCell ref="E103:F103"/>
    <mergeCell ref="E209:F209"/>
    <mergeCell ref="E224:F224"/>
    <mergeCell ref="D226:F226"/>
    <mergeCell ref="D179:F179"/>
    <mergeCell ref="E239:F239"/>
    <mergeCell ref="D241:F241"/>
    <mergeCell ref="D233:F233"/>
    <mergeCell ref="E217:F217"/>
    <mergeCell ref="D218:F218"/>
    <mergeCell ref="D163:F163"/>
    <mergeCell ref="E169:F169"/>
    <mergeCell ref="E177:F177"/>
    <mergeCell ref="D178:F178"/>
    <mergeCell ref="A3:D3"/>
    <mergeCell ref="D15:F15"/>
    <mergeCell ref="E14:F14"/>
    <mergeCell ref="E4:F4"/>
    <mergeCell ref="E2:E3"/>
    <mergeCell ref="F2:F3"/>
    <mergeCell ref="D17:F17"/>
    <mergeCell ref="E40:F40"/>
    <mergeCell ref="E45:F45"/>
    <mergeCell ref="E51:F51"/>
    <mergeCell ref="E93:F93"/>
    <mergeCell ref="E62:F62"/>
    <mergeCell ref="E68:F68"/>
    <mergeCell ref="E75:F75"/>
    <mergeCell ref="D76:F76"/>
    <mergeCell ref="E80:F80"/>
    <mergeCell ref="E87:F87"/>
    <mergeCell ref="D52:F52"/>
    <mergeCell ref="D53:F53"/>
    <mergeCell ref="D225:F225"/>
    <mergeCell ref="E124:F124"/>
    <mergeCell ref="D113:F113"/>
    <mergeCell ref="E110:F110"/>
    <mergeCell ref="D112:F112"/>
    <mergeCell ref="D126:F126"/>
    <mergeCell ref="D125:F125"/>
    <mergeCell ref="E132:F132"/>
    <mergeCell ref="D210:F210"/>
    <mergeCell ref="D133:F133"/>
    <mergeCell ref="D162:F162"/>
    <mergeCell ref="E117:F117"/>
    <mergeCell ref="D16:F16"/>
    <mergeCell ref="E201:F201"/>
    <mergeCell ref="E137:F137"/>
    <mergeCell ref="E138:F138"/>
    <mergeCell ref="E185:F185"/>
    <mergeCell ref="D186:F186"/>
    <mergeCell ref="E150:F150"/>
    <mergeCell ref="D54:F54"/>
    <mergeCell ref="E36:F36"/>
    <mergeCell ref="E198:F198"/>
    <mergeCell ref="D199:F199"/>
    <mergeCell ref="D200:F200"/>
    <mergeCell ref="E142:F142"/>
    <mergeCell ref="E143:F143"/>
    <mergeCell ref="E149:F149"/>
    <mergeCell ref="E193:F193"/>
    <mergeCell ref="D161:F161"/>
    <mergeCell ref="E160:F160"/>
    <mergeCell ref="C291:F291"/>
    <mergeCell ref="E97:F97"/>
    <mergeCell ref="D111:F111"/>
    <mergeCell ref="C295:F295"/>
    <mergeCell ref="C294:F294"/>
    <mergeCell ref="A287:D287"/>
    <mergeCell ref="C289:F289"/>
    <mergeCell ref="C290:F290"/>
    <mergeCell ref="C293:F293"/>
    <mergeCell ref="C292:F292"/>
  </mergeCells>
  <printOptions/>
  <pageMargins left="0.31496062992125984" right="0.5118110236220472" top="0.984251968503937" bottom="0.984251968503937" header="0.5118110236220472" footer="0.5118110236220472"/>
  <pageSetup horizontalDpi="600" verticalDpi="600" orientation="portrait" paperSize="9" r:id="rId1"/>
  <headerFooter alignWithMargins="0">
    <oddHeader>&amp;R 3.számú melléklet 2014. évi költségvetéshez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45"/>
  <sheetViews>
    <sheetView tabSelected="1" zoomScalePageLayoutView="0" workbookViewId="0" topLeftCell="A1">
      <selection activeCell="P45" sqref="A1:P45"/>
    </sheetView>
  </sheetViews>
  <sheetFormatPr defaultColWidth="9.140625" defaultRowHeight="12.75"/>
  <cols>
    <col min="1" max="2" width="2.28125" style="0" customWidth="1"/>
    <col min="3" max="3" width="2.7109375" style="0" customWidth="1"/>
    <col min="4" max="4" width="2.421875" style="0" customWidth="1"/>
    <col min="5" max="5" width="2.28125" style="0" customWidth="1"/>
    <col min="6" max="6" width="4.8515625" style="0" customWidth="1"/>
    <col min="7" max="7" width="38.8515625" style="0" customWidth="1"/>
    <col min="8" max="8" width="9.57421875" style="0" customWidth="1"/>
    <col min="9" max="9" width="3.57421875" style="0" customWidth="1"/>
    <col min="10" max="10" width="2.421875" style="0" customWidth="1"/>
    <col min="11" max="11" width="3.00390625" style="0" customWidth="1"/>
    <col min="12" max="13" width="2.7109375" style="0" customWidth="1"/>
    <col min="14" max="14" width="4.28125" style="0" customWidth="1"/>
    <col min="15" max="15" width="56.28125" style="0" customWidth="1"/>
  </cols>
  <sheetData>
    <row r="1" spans="1:16" ht="15.75" customHeight="1">
      <c r="A1" s="278" t="s">
        <v>234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</row>
    <row r="2" spans="1:16" ht="13.5" customHeight="1" thickBot="1">
      <c r="A2" s="278" t="s">
        <v>211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</row>
    <row r="3" spans="1:16" ht="48" customHeight="1" thickBot="1">
      <c r="A3" s="136" t="s">
        <v>0</v>
      </c>
      <c r="B3" s="136" t="s">
        <v>1</v>
      </c>
      <c r="C3" s="136" t="s">
        <v>3</v>
      </c>
      <c r="D3" s="136" t="s">
        <v>96</v>
      </c>
      <c r="E3" s="136" t="s">
        <v>25</v>
      </c>
      <c r="F3" s="283" t="s">
        <v>5</v>
      </c>
      <c r="G3" s="221" t="s">
        <v>12</v>
      </c>
      <c r="H3" s="139" t="s">
        <v>133</v>
      </c>
      <c r="I3" s="131"/>
      <c r="J3" s="137" t="s">
        <v>0</v>
      </c>
      <c r="K3" s="137" t="s">
        <v>1</v>
      </c>
      <c r="L3" s="137" t="s">
        <v>3</v>
      </c>
      <c r="M3" s="138" t="s">
        <v>205</v>
      </c>
      <c r="N3" s="276" t="s">
        <v>5</v>
      </c>
      <c r="O3" s="266" t="s">
        <v>12</v>
      </c>
      <c r="P3" s="140" t="s">
        <v>134</v>
      </c>
    </row>
    <row r="4" spans="1:16" ht="13.5" customHeight="1" thickBot="1">
      <c r="A4" s="285" t="s">
        <v>2</v>
      </c>
      <c r="B4" s="286"/>
      <c r="C4" s="286"/>
      <c r="D4" s="286"/>
      <c r="E4" s="287"/>
      <c r="F4" s="284"/>
      <c r="G4" s="222"/>
      <c r="H4" s="129" t="s">
        <v>206</v>
      </c>
      <c r="I4" s="125"/>
      <c r="J4" s="259" t="s">
        <v>2</v>
      </c>
      <c r="K4" s="260"/>
      <c r="L4" s="260"/>
      <c r="M4" s="261"/>
      <c r="N4" s="277"/>
      <c r="O4" s="267"/>
      <c r="P4" s="141" t="s">
        <v>206</v>
      </c>
    </row>
    <row r="5" spans="1:16" ht="13.5" customHeight="1" thickBot="1">
      <c r="A5" s="60">
        <v>1</v>
      </c>
      <c r="B5" s="61"/>
      <c r="C5" s="61"/>
      <c r="D5" s="61"/>
      <c r="E5" s="61"/>
      <c r="F5" s="229" t="s">
        <v>213</v>
      </c>
      <c r="G5" s="230"/>
      <c r="H5" s="130"/>
      <c r="I5" s="58"/>
      <c r="J5" s="134">
        <v>1</v>
      </c>
      <c r="K5" s="135"/>
      <c r="L5" s="135"/>
      <c r="M5" s="135"/>
      <c r="N5" s="288" t="s">
        <v>213</v>
      </c>
      <c r="O5" s="289"/>
      <c r="P5" s="133"/>
    </row>
    <row r="6" spans="1:16" ht="14.25" customHeight="1">
      <c r="A6" s="42"/>
      <c r="B6" s="42"/>
      <c r="C6" s="42">
        <v>1</v>
      </c>
      <c r="D6" s="42"/>
      <c r="E6" s="42"/>
      <c r="F6" s="35"/>
      <c r="G6" s="36" t="s">
        <v>97</v>
      </c>
      <c r="H6" s="128"/>
      <c r="I6" s="58"/>
      <c r="J6" s="55"/>
      <c r="K6" s="55"/>
      <c r="L6" s="56">
        <v>8</v>
      </c>
      <c r="M6" s="55"/>
      <c r="N6" s="161"/>
      <c r="O6" s="157" t="s">
        <v>30</v>
      </c>
      <c r="P6" s="192"/>
    </row>
    <row r="7" spans="1:16" ht="12.75">
      <c r="A7" s="3"/>
      <c r="B7" s="3"/>
      <c r="C7" s="3"/>
      <c r="D7" s="3">
        <v>1</v>
      </c>
      <c r="E7" s="3"/>
      <c r="F7" s="9"/>
      <c r="G7" s="37" t="s">
        <v>4</v>
      </c>
      <c r="H7" s="142">
        <v>5205</v>
      </c>
      <c r="I7" s="58"/>
      <c r="J7" s="3"/>
      <c r="K7" s="3"/>
      <c r="L7" s="3"/>
      <c r="M7" s="3">
        <v>1</v>
      </c>
      <c r="N7" s="161"/>
      <c r="O7" s="158" t="s">
        <v>31</v>
      </c>
      <c r="P7" s="192">
        <v>16247</v>
      </c>
    </row>
    <row r="8" spans="1:16" ht="12.75">
      <c r="A8" s="3"/>
      <c r="B8" s="3"/>
      <c r="C8" s="3"/>
      <c r="D8" s="3">
        <v>2</v>
      </c>
      <c r="E8" s="3"/>
      <c r="F8" s="9"/>
      <c r="G8" s="37" t="s">
        <v>98</v>
      </c>
      <c r="H8" s="142"/>
      <c r="I8" s="58"/>
      <c r="J8" s="3"/>
      <c r="K8" s="3"/>
      <c r="L8" s="3"/>
      <c r="M8" s="3">
        <v>2</v>
      </c>
      <c r="N8" s="161"/>
      <c r="O8" s="158" t="s">
        <v>32</v>
      </c>
      <c r="P8" s="192">
        <v>4371</v>
      </c>
    </row>
    <row r="9" spans="1:16" ht="12.75">
      <c r="A9" s="3"/>
      <c r="B9" s="3"/>
      <c r="C9" s="3"/>
      <c r="D9" s="3"/>
      <c r="E9" s="3">
        <v>1</v>
      </c>
      <c r="F9" s="9"/>
      <c r="G9" s="37" t="s">
        <v>90</v>
      </c>
      <c r="H9" s="142"/>
      <c r="I9" s="58"/>
      <c r="J9" s="3"/>
      <c r="K9" s="3"/>
      <c r="L9" s="3"/>
      <c r="M9" s="3">
        <v>3</v>
      </c>
      <c r="N9" s="161"/>
      <c r="O9" s="158" t="s">
        <v>33</v>
      </c>
      <c r="P9" s="192">
        <v>55007</v>
      </c>
    </row>
    <row r="10" spans="1:16" ht="12.75">
      <c r="A10" s="3"/>
      <c r="B10" s="3"/>
      <c r="C10" s="3"/>
      <c r="D10" s="3"/>
      <c r="E10" s="3">
        <v>2</v>
      </c>
      <c r="F10" s="9"/>
      <c r="G10" s="37" t="s">
        <v>13</v>
      </c>
      <c r="H10" s="142">
        <v>67100</v>
      </c>
      <c r="I10" s="58"/>
      <c r="J10" s="3"/>
      <c r="K10" s="3"/>
      <c r="L10" s="3">
        <v>9</v>
      </c>
      <c r="M10" s="3"/>
      <c r="N10" s="161"/>
      <c r="O10" s="159" t="s">
        <v>80</v>
      </c>
      <c r="P10" s="192"/>
    </row>
    <row r="11" spans="1:16" ht="12.75">
      <c r="A11" s="3"/>
      <c r="B11" s="3"/>
      <c r="C11" s="3"/>
      <c r="D11" s="3"/>
      <c r="E11" s="3">
        <v>3</v>
      </c>
      <c r="F11" s="9"/>
      <c r="G11" s="37" t="s">
        <v>24</v>
      </c>
      <c r="H11" s="142">
        <v>9600</v>
      </c>
      <c r="I11" s="58"/>
      <c r="J11" s="3"/>
      <c r="K11" s="3"/>
      <c r="L11" s="3"/>
      <c r="M11" s="3">
        <v>1</v>
      </c>
      <c r="N11" s="161"/>
      <c r="O11" s="158" t="s">
        <v>81</v>
      </c>
      <c r="P11" s="192"/>
    </row>
    <row r="12" spans="1:16" ht="12.75">
      <c r="A12" s="3"/>
      <c r="B12" s="3"/>
      <c r="C12" s="3"/>
      <c r="D12" s="3"/>
      <c r="E12" s="3">
        <v>4</v>
      </c>
      <c r="F12" s="9"/>
      <c r="G12" s="37" t="s">
        <v>204</v>
      </c>
      <c r="H12" s="142"/>
      <c r="I12" s="58"/>
      <c r="J12" s="3"/>
      <c r="K12" s="3"/>
      <c r="L12" s="3"/>
      <c r="M12" s="3">
        <v>2</v>
      </c>
      <c r="N12" s="161"/>
      <c r="O12" s="158" t="s">
        <v>82</v>
      </c>
      <c r="P12" s="192">
        <v>3000</v>
      </c>
    </row>
    <row r="13" spans="1:16" ht="12.75">
      <c r="A13" s="3"/>
      <c r="B13" s="3"/>
      <c r="C13" s="3">
        <v>2</v>
      </c>
      <c r="D13" s="3"/>
      <c r="E13" s="3"/>
      <c r="F13" s="9"/>
      <c r="G13" s="43" t="s">
        <v>91</v>
      </c>
      <c r="H13" s="142"/>
      <c r="I13" s="58"/>
      <c r="J13" s="3"/>
      <c r="K13" s="3"/>
      <c r="L13" s="3"/>
      <c r="M13" s="3">
        <v>3</v>
      </c>
      <c r="N13" s="161"/>
      <c r="O13" s="158" t="s">
        <v>84</v>
      </c>
      <c r="P13" s="192"/>
    </row>
    <row r="14" spans="1:16" ht="12.75">
      <c r="A14" s="3"/>
      <c r="B14" s="3"/>
      <c r="C14" s="3"/>
      <c r="D14" s="3">
        <v>1</v>
      </c>
      <c r="E14" s="3"/>
      <c r="F14" s="9"/>
      <c r="G14" s="37" t="s">
        <v>92</v>
      </c>
      <c r="H14" s="142">
        <f>SUM(H15:H18)</f>
        <v>186096</v>
      </c>
      <c r="I14" s="58"/>
      <c r="J14" s="3"/>
      <c r="K14" s="3"/>
      <c r="L14" s="4">
        <v>10</v>
      </c>
      <c r="M14" s="3"/>
      <c r="N14" s="161"/>
      <c r="O14" s="159" t="s">
        <v>74</v>
      </c>
      <c r="P14" s="192"/>
    </row>
    <row r="15" spans="1:16" ht="12.75">
      <c r="A15" s="3"/>
      <c r="B15" s="3"/>
      <c r="C15" s="3"/>
      <c r="D15" s="3"/>
      <c r="E15" s="3">
        <v>1</v>
      </c>
      <c r="F15" s="9"/>
      <c r="G15" s="37" t="s">
        <v>14</v>
      </c>
      <c r="H15" s="142">
        <v>181966</v>
      </c>
      <c r="I15" s="58"/>
      <c r="J15" s="3"/>
      <c r="K15" s="3"/>
      <c r="L15" s="3"/>
      <c r="M15" s="3">
        <v>1</v>
      </c>
      <c r="N15" s="161"/>
      <c r="O15" s="158" t="s">
        <v>85</v>
      </c>
      <c r="P15" s="192">
        <v>3840</v>
      </c>
    </row>
    <row r="16" spans="1:16" ht="12.75">
      <c r="A16" s="3"/>
      <c r="B16" s="3"/>
      <c r="C16" s="3"/>
      <c r="D16" s="3"/>
      <c r="E16" s="3">
        <v>2</v>
      </c>
      <c r="F16" s="9"/>
      <c r="G16" s="37" t="s">
        <v>15</v>
      </c>
      <c r="H16" s="142"/>
      <c r="I16" s="58"/>
      <c r="J16" s="3"/>
      <c r="K16" s="3"/>
      <c r="L16" s="3"/>
      <c r="M16" s="3">
        <v>2</v>
      </c>
      <c r="N16" s="161"/>
      <c r="O16" s="158" t="s">
        <v>86</v>
      </c>
      <c r="P16" s="192"/>
    </row>
    <row r="17" spans="1:16" ht="12.75">
      <c r="A17" s="3"/>
      <c r="B17" s="3"/>
      <c r="C17" s="3"/>
      <c r="D17" s="3"/>
      <c r="E17" s="3">
        <v>3</v>
      </c>
      <c r="F17" s="9"/>
      <c r="G17" s="37" t="s">
        <v>99</v>
      </c>
      <c r="H17" s="142">
        <v>4130</v>
      </c>
      <c r="I17" s="58"/>
      <c r="J17" s="3"/>
      <c r="K17" s="3"/>
      <c r="L17" s="4">
        <v>11</v>
      </c>
      <c r="M17" s="3"/>
      <c r="N17" s="161"/>
      <c r="O17" s="159" t="s">
        <v>34</v>
      </c>
      <c r="P17" s="192"/>
    </row>
    <row r="18" spans="1:16" ht="12.75">
      <c r="A18" s="3"/>
      <c r="B18" s="3"/>
      <c r="C18" s="3"/>
      <c r="D18" s="3"/>
      <c r="E18" s="3">
        <v>4</v>
      </c>
      <c r="F18" s="9"/>
      <c r="G18" s="37" t="s">
        <v>100</v>
      </c>
      <c r="H18" s="142"/>
      <c r="I18" s="58"/>
      <c r="J18" s="3"/>
      <c r="K18" s="3"/>
      <c r="L18" s="3"/>
      <c r="M18" s="3">
        <v>1</v>
      </c>
      <c r="N18" s="161"/>
      <c r="O18" s="158" t="s">
        <v>72</v>
      </c>
      <c r="P18" s="192">
        <v>7575</v>
      </c>
    </row>
    <row r="19" spans="1:16" ht="12.75">
      <c r="A19" s="3"/>
      <c r="B19" s="3"/>
      <c r="C19" s="3">
        <v>3</v>
      </c>
      <c r="D19" s="3"/>
      <c r="E19" s="3"/>
      <c r="F19" s="9"/>
      <c r="G19" s="37" t="s">
        <v>93</v>
      </c>
      <c r="H19" s="142"/>
      <c r="I19" s="58"/>
      <c r="J19" s="3"/>
      <c r="K19" s="3"/>
      <c r="L19" s="3"/>
      <c r="M19" s="3">
        <v>2</v>
      </c>
      <c r="N19" s="161"/>
      <c r="O19" s="158" t="s">
        <v>35</v>
      </c>
      <c r="P19" s="192">
        <v>2230</v>
      </c>
    </row>
    <row r="20" spans="1:16" ht="12.75">
      <c r="A20" s="3"/>
      <c r="B20" s="3"/>
      <c r="C20" s="3"/>
      <c r="D20" s="3">
        <v>1</v>
      </c>
      <c r="E20" s="3"/>
      <c r="F20" s="9"/>
      <c r="G20" s="37" t="s">
        <v>101</v>
      </c>
      <c r="H20" s="142"/>
      <c r="I20" s="58"/>
      <c r="J20" s="19"/>
      <c r="K20" s="19"/>
      <c r="L20" s="19"/>
      <c r="M20" s="19"/>
      <c r="N20" s="152">
        <v>1</v>
      </c>
      <c r="O20" s="195" t="s">
        <v>210</v>
      </c>
      <c r="P20" s="192">
        <v>180137</v>
      </c>
    </row>
    <row r="21" spans="1:16" ht="12.75">
      <c r="A21" s="3"/>
      <c r="B21" s="3"/>
      <c r="C21" s="3"/>
      <c r="D21" s="3">
        <v>2</v>
      </c>
      <c r="E21" s="3"/>
      <c r="F21" s="9"/>
      <c r="G21" s="37" t="s">
        <v>102</v>
      </c>
      <c r="H21" s="142">
        <v>3700</v>
      </c>
      <c r="I21" s="58"/>
      <c r="J21" s="3"/>
      <c r="K21" s="3"/>
      <c r="L21" s="3"/>
      <c r="M21" s="3">
        <v>3</v>
      </c>
      <c r="N21" s="161"/>
      <c r="O21" s="158" t="s">
        <v>87</v>
      </c>
      <c r="P21" s="192"/>
    </row>
    <row r="22" spans="1:16" ht="12.75">
      <c r="A22" s="3"/>
      <c r="B22" s="3"/>
      <c r="C22" s="3"/>
      <c r="D22" s="3">
        <v>3</v>
      </c>
      <c r="E22" s="3"/>
      <c r="F22" s="9"/>
      <c r="G22" s="37" t="s">
        <v>6</v>
      </c>
      <c r="H22" s="142"/>
      <c r="I22" s="58"/>
      <c r="J22" s="3"/>
      <c r="K22" s="3"/>
      <c r="L22" s="4">
        <v>12</v>
      </c>
      <c r="M22" s="3"/>
      <c r="N22" s="161"/>
      <c r="O22" s="159" t="s">
        <v>36</v>
      </c>
      <c r="P22" s="192"/>
    </row>
    <row r="23" spans="1:16" ht="12.75">
      <c r="A23" s="3"/>
      <c r="B23" s="3"/>
      <c r="C23" s="3">
        <v>4</v>
      </c>
      <c r="D23" s="3"/>
      <c r="E23" s="3"/>
      <c r="F23" s="9"/>
      <c r="G23" s="37" t="s">
        <v>26</v>
      </c>
      <c r="H23" s="142"/>
      <c r="I23" s="58"/>
      <c r="J23" s="3"/>
      <c r="K23" s="3"/>
      <c r="L23" s="3"/>
      <c r="M23" s="3">
        <v>1</v>
      </c>
      <c r="N23" s="161"/>
      <c r="O23" s="158" t="s">
        <v>37</v>
      </c>
      <c r="P23" s="192"/>
    </row>
    <row r="24" spans="1:16" ht="12.75">
      <c r="A24" s="3"/>
      <c r="B24" s="3"/>
      <c r="C24" s="3"/>
      <c r="D24" s="3">
        <v>1</v>
      </c>
      <c r="E24" s="3"/>
      <c r="F24" s="9"/>
      <c r="G24" s="37" t="s">
        <v>103</v>
      </c>
      <c r="H24" s="142">
        <v>5060</v>
      </c>
      <c r="I24" s="58"/>
      <c r="J24" s="3"/>
      <c r="K24" s="3"/>
      <c r="L24" s="3"/>
      <c r="M24" s="3">
        <v>2</v>
      </c>
      <c r="N24" s="161"/>
      <c r="O24" s="158" t="s">
        <v>38</v>
      </c>
      <c r="P24" s="192"/>
    </row>
    <row r="25" spans="1:16" ht="12.75">
      <c r="A25" s="3"/>
      <c r="B25" s="3"/>
      <c r="C25" s="3"/>
      <c r="D25" s="3"/>
      <c r="E25" s="3">
        <v>1</v>
      </c>
      <c r="F25" s="9"/>
      <c r="G25" s="37" t="s">
        <v>11</v>
      </c>
      <c r="H25" s="142">
        <v>5060</v>
      </c>
      <c r="I25" s="58"/>
      <c r="J25" s="3"/>
      <c r="K25" s="3"/>
      <c r="L25" s="3"/>
      <c r="M25" s="3">
        <v>3</v>
      </c>
      <c r="N25" s="161"/>
      <c r="O25" s="158" t="s">
        <v>39</v>
      </c>
      <c r="P25" s="192"/>
    </row>
    <row r="26" spans="1:16" ht="12.75">
      <c r="A26" s="3"/>
      <c r="B26" s="3"/>
      <c r="C26" s="3"/>
      <c r="D26" s="3"/>
      <c r="E26" s="3">
        <v>2</v>
      </c>
      <c r="F26" s="9"/>
      <c r="G26" s="37" t="s">
        <v>16</v>
      </c>
      <c r="H26" s="142"/>
      <c r="I26" s="58"/>
      <c r="J26" s="3"/>
      <c r="K26" s="3"/>
      <c r="L26" s="4">
        <v>13</v>
      </c>
      <c r="M26" s="3"/>
      <c r="N26" s="161"/>
      <c r="O26" s="159" t="s">
        <v>40</v>
      </c>
      <c r="P26" s="192"/>
    </row>
    <row r="27" spans="1:16" ht="12.75">
      <c r="A27" s="3"/>
      <c r="B27" s="3"/>
      <c r="C27" s="3"/>
      <c r="D27" s="3"/>
      <c r="E27" s="3">
        <v>3</v>
      </c>
      <c r="F27" s="9"/>
      <c r="G27" s="37" t="s">
        <v>18</v>
      </c>
      <c r="H27" s="142">
        <v>3200</v>
      </c>
      <c r="I27" s="58"/>
      <c r="J27" s="3"/>
      <c r="K27" s="3"/>
      <c r="L27" s="3"/>
      <c r="M27" s="3">
        <v>1</v>
      </c>
      <c r="N27" s="161"/>
      <c r="O27" s="158" t="s">
        <v>41</v>
      </c>
      <c r="P27" s="192"/>
    </row>
    <row r="28" spans="1:16" ht="12.75">
      <c r="A28" s="3"/>
      <c r="B28" s="3"/>
      <c r="C28" s="3"/>
      <c r="D28" s="3">
        <v>2</v>
      </c>
      <c r="E28" s="3"/>
      <c r="F28" s="9"/>
      <c r="G28" s="37" t="s">
        <v>17</v>
      </c>
      <c r="H28" s="142"/>
      <c r="I28" s="58"/>
      <c r="J28" s="3"/>
      <c r="K28" s="3"/>
      <c r="L28" s="3"/>
      <c r="M28" s="3">
        <v>2</v>
      </c>
      <c r="N28" s="161"/>
      <c r="O28" s="158" t="s">
        <v>42</v>
      </c>
      <c r="P28" s="192"/>
    </row>
    <row r="29" spans="1:16" ht="12.75">
      <c r="A29" s="3"/>
      <c r="B29" s="3"/>
      <c r="C29" s="3"/>
      <c r="D29" s="3">
        <v>3</v>
      </c>
      <c r="E29" s="3"/>
      <c r="F29" s="9"/>
      <c r="G29" s="37" t="s">
        <v>27</v>
      </c>
      <c r="H29" s="142"/>
      <c r="I29" s="58"/>
      <c r="J29" s="3"/>
      <c r="K29" s="3"/>
      <c r="L29" s="4">
        <v>14</v>
      </c>
      <c r="M29" s="3"/>
      <c r="N29" s="161"/>
      <c r="O29" s="159" t="s">
        <v>43</v>
      </c>
      <c r="P29" s="192">
        <v>4354</v>
      </c>
    </row>
    <row r="30" spans="1:16" ht="12.75">
      <c r="A30" s="3"/>
      <c r="B30" s="3"/>
      <c r="C30" s="3">
        <v>5</v>
      </c>
      <c r="D30" s="3"/>
      <c r="E30" s="3"/>
      <c r="F30" s="9"/>
      <c r="G30" s="43" t="s">
        <v>19</v>
      </c>
      <c r="H30" s="142"/>
      <c r="I30" s="58"/>
      <c r="J30" s="3"/>
      <c r="K30" s="3"/>
      <c r="L30" s="3"/>
      <c r="M30" s="3">
        <v>1</v>
      </c>
      <c r="N30" s="161"/>
      <c r="O30" s="158" t="s">
        <v>44</v>
      </c>
      <c r="P30" s="192">
        <v>4354</v>
      </c>
    </row>
    <row r="31" spans="1:16" ht="12.75">
      <c r="A31" s="3"/>
      <c r="B31" s="3"/>
      <c r="C31" s="3"/>
      <c r="D31" s="3"/>
      <c r="E31" s="3">
        <v>1</v>
      </c>
      <c r="F31" s="9"/>
      <c r="G31" s="37" t="s">
        <v>21</v>
      </c>
      <c r="H31" s="142"/>
      <c r="I31" s="58"/>
      <c r="J31" s="44"/>
      <c r="K31" s="44"/>
      <c r="L31" s="44"/>
      <c r="M31" s="44">
        <v>2</v>
      </c>
      <c r="N31" s="161"/>
      <c r="O31" s="160" t="s">
        <v>45</v>
      </c>
      <c r="P31" s="192"/>
    </row>
    <row r="32" spans="1:19" ht="12.75">
      <c r="A32" s="3"/>
      <c r="B32" s="3"/>
      <c r="C32" s="3"/>
      <c r="D32" s="3"/>
      <c r="E32" s="3">
        <v>2</v>
      </c>
      <c r="F32" s="9"/>
      <c r="G32" s="37" t="s">
        <v>20</v>
      </c>
      <c r="H32" s="142"/>
      <c r="I32" s="58"/>
      <c r="J32" s="3"/>
      <c r="K32" s="3"/>
      <c r="L32" s="10"/>
      <c r="M32" s="162"/>
      <c r="N32" s="148"/>
      <c r="O32" s="149"/>
      <c r="P32" s="192"/>
      <c r="S32" s="196"/>
    </row>
    <row r="33" spans="1:19" ht="12.75">
      <c r="A33" s="3"/>
      <c r="B33" s="3"/>
      <c r="C33" s="3">
        <v>6</v>
      </c>
      <c r="D33" s="3"/>
      <c r="E33" s="3"/>
      <c r="F33" s="9"/>
      <c r="G33" s="43" t="s">
        <v>7</v>
      </c>
      <c r="H33" s="142"/>
      <c r="I33" s="21"/>
      <c r="J33" s="126"/>
      <c r="K33" s="126"/>
      <c r="L33" s="126"/>
      <c r="M33" s="126"/>
      <c r="N33" s="150"/>
      <c r="O33" s="151"/>
      <c r="P33" s="192"/>
      <c r="S33" s="196"/>
    </row>
    <row r="34" spans="1:16" ht="12.75">
      <c r="A34" s="3"/>
      <c r="B34" s="3"/>
      <c r="C34" s="3"/>
      <c r="D34" s="3"/>
      <c r="E34" s="3">
        <v>1</v>
      </c>
      <c r="F34" s="9"/>
      <c r="G34" s="37" t="s">
        <v>8</v>
      </c>
      <c r="H34" s="142"/>
      <c r="I34" s="58"/>
      <c r="J34" s="127"/>
      <c r="K34" s="127"/>
      <c r="L34" s="127"/>
      <c r="M34" s="127"/>
      <c r="N34" s="152"/>
      <c r="O34" s="153"/>
      <c r="P34" s="192"/>
    </row>
    <row r="35" spans="1:16" ht="12.75">
      <c r="A35" s="3"/>
      <c r="B35" s="3"/>
      <c r="C35" s="3"/>
      <c r="D35" s="3"/>
      <c r="E35" s="3">
        <v>2</v>
      </c>
      <c r="F35" s="9"/>
      <c r="G35" s="37" t="s">
        <v>9</v>
      </c>
      <c r="H35" s="142"/>
      <c r="I35" s="58"/>
      <c r="J35" s="127"/>
      <c r="K35" s="127"/>
      <c r="L35" s="126"/>
      <c r="M35" s="126"/>
      <c r="N35" s="150"/>
      <c r="O35" s="151"/>
      <c r="P35" s="192"/>
    </row>
    <row r="36" spans="1:16" ht="12.75">
      <c r="A36" s="3"/>
      <c r="B36" s="3"/>
      <c r="C36" s="3">
        <v>7</v>
      </c>
      <c r="D36" s="3"/>
      <c r="E36" s="3"/>
      <c r="F36" s="9"/>
      <c r="G36" s="43" t="s">
        <v>10</v>
      </c>
      <c r="H36" s="142"/>
      <c r="I36" s="58"/>
      <c r="J36" s="127"/>
      <c r="K36" s="127"/>
      <c r="L36" s="126"/>
      <c r="M36" s="126"/>
      <c r="N36" s="150"/>
      <c r="O36" s="151"/>
      <c r="P36" s="192"/>
    </row>
    <row r="37" spans="1:16" ht="12.75">
      <c r="A37" s="3"/>
      <c r="B37" s="3"/>
      <c r="C37" s="3"/>
      <c r="D37" s="3"/>
      <c r="E37" s="3">
        <v>1</v>
      </c>
      <c r="F37" s="9"/>
      <c r="G37" s="37" t="s">
        <v>22</v>
      </c>
      <c r="H37" s="142"/>
      <c r="I37" s="58"/>
      <c r="J37" s="127"/>
      <c r="K37" s="127"/>
      <c r="L37" s="163"/>
      <c r="M37" s="163"/>
      <c r="N37" s="154"/>
      <c r="O37" s="155"/>
      <c r="P37" s="192"/>
    </row>
    <row r="38" spans="1:16" ht="13.5" thickBot="1">
      <c r="A38" s="44"/>
      <c r="B38" s="44"/>
      <c r="C38" s="44"/>
      <c r="D38" s="44"/>
      <c r="E38" s="44">
        <v>2</v>
      </c>
      <c r="F38" s="45"/>
      <c r="G38" s="46" t="s">
        <v>23</v>
      </c>
      <c r="H38" s="143"/>
      <c r="I38" s="58"/>
      <c r="J38" s="164"/>
      <c r="K38" s="164"/>
      <c r="L38" s="165"/>
      <c r="M38" s="165"/>
      <c r="N38" s="166"/>
      <c r="O38" s="167"/>
      <c r="P38" s="193"/>
    </row>
    <row r="39" spans="1:18" ht="13.5" thickBot="1">
      <c r="A39" s="280" t="s">
        <v>121</v>
      </c>
      <c r="B39" s="281"/>
      <c r="C39" s="281"/>
      <c r="D39" s="281"/>
      <c r="E39" s="281"/>
      <c r="F39" s="282"/>
      <c r="G39" s="197"/>
      <c r="H39" s="144">
        <f>SUM(H7+H10+H11+H12+H14+H21+H24+H31+H34)</f>
        <v>276761</v>
      </c>
      <c r="I39" s="58"/>
      <c r="J39" s="290" t="s">
        <v>207</v>
      </c>
      <c r="K39" s="291"/>
      <c r="L39" s="291"/>
      <c r="M39" s="291"/>
      <c r="N39" s="291"/>
      <c r="O39" s="198"/>
      <c r="P39" s="194">
        <f>SUM(P29+P20+P19+P18+P15+P12+P9+P8+P7)</f>
        <v>276761</v>
      </c>
      <c r="R39" s="196"/>
    </row>
    <row r="40" spans="1:16" ht="12.75">
      <c r="A40" s="169"/>
      <c r="B40" s="170"/>
      <c r="C40" s="170"/>
      <c r="D40" s="170"/>
      <c r="E40" s="170"/>
      <c r="F40" s="170"/>
      <c r="G40" s="170"/>
      <c r="H40" s="171"/>
      <c r="J40" s="177"/>
      <c r="K40" s="178"/>
      <c r="L40" s="179"/>
      <c r="M40" s="179"/>
      <c r="N40" s="179"/>
      <c r="O40" s="176" t="s">
        <v>208</v>
      </c>
      <c r="P40" s="168"/>
    </row>
    <row r="41" spans="1:18" ht="12.75">
      <c r="A41" s="172"/>
      <c r="B41" s="63"/>
      <c r="C41" s="63"/>
      <c r="D41" s="63"/>
      <c r="E41" s="63"/>
      <c r="F41" s="63"/>
      <c r="G41" s="63"/>
      <c r="H41" s="173"/>
      <c r="J41" s="146"/>
      <c r="K41" s="147"/>
      <c r="L41" s="147"/>
      <c r="M41" s="147"/>
      <c r="N41" s="147"/>
      <c r="O41" s="145" t="s">
        <v>184</v>
      </c>
      <c r="P41" s="184">
        <v>6</v>
      </c>
      <c r="Q41" s="185"/>
      <c r="R41" s="186"/>
    </row>
    <row r="42" spans="1:16" ht="12.75">
      <c r="A42" s="172"/>
      <c r="B42" s="63"/>
      <c r="C42" s="63"/>
      <c r="D42" s="63"/>
      <c r="E42" s="63"/>
      <c r="F42" s="63"/>
      <c r="G42" s="63"/>
      <c r="H42" s="173"/>
      <c r="J42" s="161"/>
      <c r="K42" s="180"/>
      <c r="L42" s="183"/>
      <c r="M42" s="156"/>
      <c r="N42" s="156"/>
      <c r="O42" s="132" t="s">
        <v>209</v>
      </c>
      <c r="P42" s="94">
        <v>4</v>
      </c>
    </row>
    <row r="43" spans="1:16" ht="12.75">
      <c r="A43" s="172"/>
      <c r="B43" s="63"/>
      <c r="C43" s="63"/>
      <c r="D43" s="63"/>
      <c r="E43" s="63"/>
      <c r="F43" s="63"/>
      <c r="G43" s="63"/>
      <c r="H43" s="173"/>
      <c r="J43" s="150"/>
      <c r="K43" s="151"/>
      <c r="L43" s="151"/>
      <c r="M43" s="151"/>
      <c r="N43" s="151"/>
      <c r="O43" s="132" t="s">
        <v>224</v>
      </c>
      <c r="P43" s="94">
        <v>1</v>
      </c>
    </row>
    <row r="44" spans="1:16" ht="12.75">
      <c r="A44" s="172"/>
      <c r="B44" s="63"/>
      <c r="C44" s="63"/>
      <c r="D44" s="63"/>
      <c r="E44" s="63"/>
      <c r="F44" s="63"/>
      <c r="G44" s="63"/>
      <c r="H44" s="173"/>
      <c r="J44" s="187"/>
      <c r="K44" s="188"/>
      <c r="L44" s="188"/>
      <c r="M44" s="188"/>
      <c r="N44" s="153"/>
      <c r="O44" s="189"/>
      <c r="P44" s="102"/>
    </row>
    <row r="45" spans="1:16" ht="13.5" thickBot="1">
      <c r="A45" s="174"/>
      <c r="B45" s="79"/>
      <c r="C45" s="79"/>
      <c r="D45" s="79"/>
      <c r="E45" s="79"/>
      <c r="F45" s="79"/>
      <c r="G45" s="79"/>
      <c r="H45" s="175"/>
      <c r="J45" s="181"/>
      <c r="K45" s="182"/>
      <c r="L45" s="190"/>
      <c r="M45" s="190"/>
      <c r="N45" s="190"/>
      <c r="O45" s="190"/>
      <c r="P45" s="191"/>
    </row>
  </sheetData>
  <sheetProtection/>
  <mergeCells count="12">
    <mergeCell ref="A39:F39"/>
    <mergeCell ref="O3:O4"/>
    <mergeCell ref="F3:F4"/>
    <mergeCell ref="G3:G4"/>
    <mergeCell ref="A4:E4"/>
    <mergeCell ref="N5:O5"/>
    <mergeCell ref="J39:N39"/>
    <mergeCell ref="F5:G5"/>
    <mergeCell ref="N3:N4"/>
    <mergeCell ref="J4:M4"/>
    <mergeCell ref="A1:P1"/>
    <mergeCell ref="A2:P2"/>
  </mergeCells>
  <printOptions/>
  <pageMargins left="0.35433070866141736" right="0.2755905511811024" top="0.31496062992125984" bottom="0.3937007874015748" header="0.1968503937007874" footer="0.31496062992125984"/>
  <pageSetup horizontalDpi="600" verticalDpi="600" orientation="landscape" paperSize="9" scale="90" r:id="rId1"/>
  <headerFooter alignWithMargins="0">
    <oddHeader>&amp;R4.számú melléklet 2014. évi költségvetéi rendelet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ul-bzsuzsa</dc:creator>
  <cp:keywords/>
  <dc:description/>
  <cp:lastModifiedBy>Felhasználó</cp:lastModifiedBy>
  <cp:lastPrinted>2014-02-14T10:43:05Z</cp:lastPrinted>
  <dcterms:created xsi:type="dcterms:W3CDTF">2007-02-16T10:07:36Z</dcterms:created>
  <dcterms:modified xsi:type="dcterms:W3CDTF">2014-02-14T10:43:39Z</dcterms:modified>
  <cp:category/>
  <cp:version/>
  <cp:contentType/>
  <cp:contentStatus/>
</cp:coreProperties>
</file>