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Konyha bevételek-kiadás " sheetId="1" r:id="rId1"/>
  </sheets>
  <definedNames>
    <definedName name="_xlnm.Print_Titles" localSheetId="0">'Konyha bevételek-kiadás '!$1:$2</definedName>
  </definedNames>
  <calcPr fullCalcOnLoad="1"/>
</workbook>
</file>

<file path=xl/sharedStrings.xml><?xml version="1.0" encoding="utf-8"?>
<sst xmlns="http://schemas.openxmlformats.org/spreadsheetml/2006/main" count="78" uniqueCount="43">
  <si>
    <t>Cím</t>
  </si>
  <si>
    <t>Alcím</t>
  </si>
  <si>
    <t>száma:</t>
  </si>
  <si>
    <t>Előir.cs.</t>
  </si>
  <si>
    <t>Intézményi működési bevétel</t>
  </si>
  <si>
    <t>Cím megnevezése</t>
  </si>
  <si>
    <t>Alcím, előirányzat- csoport,jogcím csoport, kiemelt előirányzat megnevezése</t>
  </si>
  <si>
    <t>Kiem.ei.</t>
  </si>
  <si>
    <t>összesen</t>
  </si>
  <si>
    <t>Személyi juttatások</t>
  </si>
  <si>
    <t>Munkaadókat terhelő járulékok</t>
  </si>
  <si>
    <t>Dologi kiadások</t>
  </si>
  <si>
    <t>Főfoglalkozású közalkalmazott</t>
  </si>
  <si>
    <t>Működési kiadás</t>
  </si>
  <si>
    <t>Dologi kiadás</t>
  </si>
  <si>
    <t>Szociális étkeztetés</t>
  </si>
  <si>
    <t>Önkormányzati Konyha</t>
  </si>
  <si>
    <t>Óvodai intézményi étkeztetés</t>
  </si>
  <si>
    <t>Iskolai intézményi étkeztetés</t>
  </si>
  <si>
    <t>Munkahelyi vendéglátás</t>
  </si>
  <si>
    <t>Jogcím</t>
  </si>
  <si>
    <t>Működési bevételek</t>
  </si>
  <si>
    <t>Intézményi működéshez kapcsolódó egyéb bevétel</t>
  </si>
  <si>
    <t>ÁFA bevétel</t>
  </si>
  <si>
    <t>Intézményi működés bevétel</t>
  </si>
  <si>
    <t>Működési bevétel</t>
  </si>
  <si>
    <t>Eredeti ei.</t>
  </si>
  <si>
    <t>Foglalkoztatottak átlaglétszáma önkormányzati konyha összesen</t>
  </si>
  <si>
    <t xml:space="preserve"> munkatörvénykönyves( 8 órás)</t>
  </si>
  <si>
    <t>Intézményi működéshez kapcsolódó egyéb bevétel Bölcsőde</t>
  </si>
  <si>
    <t>Intézményi működéshez kapcsolódó egyéb bevételSZoc.ebéd</t>
  </si>
  <si>
    <t>Szociális étkeztetés és Bölcsődei étkeztetés</t>
  </si>
  <si>
    <t>2013.év</t>
  </si>
  <si>
    <t>Irányítószervtől kapott támogatás</t>
  </si>
  <si>
    <t>Önkormányzati Konyha bevételek összesen:</t>
  </si>
  <si>
    <t>Önkormányzati Konyha kiadások összesen</t>
  </si>
  <si>
    <t>ÁFA bevétel   Bölcsőde</t>
  </si>
  <si>
    <t>módosított ei.</t>
  </si>
  <si>
    <t>2013.június</t>
  </si>
  <si>
    <t>Teljesítés</t>
  </si>
  <si>
    <t>2013.I. félév</t>
  </si>
  <si>
    <t xml:space="preserve">  ebből: bölcsődei ellátás</t>
  </si>
  <si>
    <t>%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</si>
</sst>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0.0"/>
  </numFmts>
  <fonts count="26">
    <font>
      <sz val="10"/>
      <name val="Arial"/>
      <family val="0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"/>
      <family val="2"/>
    </font>
    <font>
      <b/>
      <sz val="6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4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24" borderId="12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2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2" xfId="0" applyBorder="1" applyAlignment="1">
      <alignment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24" borderId="28" xfId="0" applyFill="1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24" borderId="19" xfId="0" applyFill="1" applyBorder="1" applyAlignment="1">
      <alignment/>
    </xf>
    <xf numFmtId="0" fontId="3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24" borderId="24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1" fillId="24" borderId="22" xfId="0" applyFont="1" applyFill="1" applyBorder="1" applyAlignment="1">
      <alignment horizontal="left" vertical="center"/>
    </xf>
    <xf numFmtId="0" fontId="0" fillId="24" borderId="24" xfId="0" applyFill="1" applyBorder="1" applyAlignment="1">
      <alignment horizontal="left" vertical="center"/>
    </xf>
    <xf numFmtId="0" fontId="0" fillId="24" borderId="35" xfId="0" applyFont="1" applyFill="1" applyBorder="1" applyAlignment="1">
      <alignment/>
    </xf>
    <xf numFmtId="0" fontId="0" fillId="24" borderId="22" xfId="0" applyFill="1" applyBorder="1" applyAlignment="1">
      <alignment/>
    </xf>
    <xf numFmtId="168" fontId="0" fillId="0" borderId="24" xfId="0" applyNumberFormat="1" applyBorder="1" applyAlignment="1">
      <alignment/>
    </xf>
    <xf numFmtId="0" fontId="1" fillId="0" borderId="3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/>
    </xf>
    <xf numFmtId="0" fontId="0" fillId="24" borderId="21" xfId="0" applyFill="1" applyBorder="1" applyAlignment="1">
      <alignment horizontal="left" vertical="center"/>
    </xf>
    <xf numFmtId="0" fontId="7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4" fillId="24" borderId="15" xfId="0" applyFont="1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11" xfId="0" applyFill="1" applyBorder="1" applyAlignment="1">
      <alignment/>
    </xf>
    <xf numFmtId="0" fontId="1" fillId="24" borderId="40" xfId="0" applyFont="1" applyFill="1" applyBorder="1" applyAlignment="1">
      <alignment horizontal="left" vertical="center"/>
    </xf>
    <xf numFmtId="0" fontId="0" fillId="24" borderId="41" xfId="0" applyFill="1" applyBorder="1" applyAlignment="1">
      <alignment horizontal="left" vertical="center"/>
    </xf>
    <xf numFmtId="0" fontId="1" fillId="0" borderId="15" xfId="0" applyFont="1" applyBorder="1" applyAlignment="1">
      <alignment/>
    </xf>
    <xf numFmtId="0" fontId="0" fillId="0" borderId="11" xfId="0" applyBorder="1" applyAlignment="1">
      <alignment/>
    </xf>
    <xf numFmtId="0" fontId="4" fillId="0" borderId="15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1" xfId="0" applyFill="1" applyBorder="1" applyAlignment="1">
      <alignment/>
    </xf>
    <xf numFmtId="0" fontId="1" fillId="24" borderId="15" xfId="0" applyFont="1" applyFill="1" applyBorder="1" applyAlignment="1">
      <alignment/>
    </xf>
    <xf numFmtId="0" fontId="6" fillId="24" borderId="21" xfId="0" applyFont="1" applyFill="1" applyBorder="1" applyAlignment="1">
      <alignment/>
    </xf>
    <xf numFmtId="0" fontId="6" fillId="24" borderId="11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zoomScalePageLayoutView="0" workbookViewId="0" topLeftCell="A1">
      <selection activeCell="K65" sqref="A1:K65"/>
    </sheetView>
  </sheetViews>
  <sheetFormatPr defaultColWidth="9.140625" defaultRowHeight="12.75"/>
  <cols>
    <col min="1" max="1" width="2.57421875" style="0" customWidth="1"/>
    <col min="2" max="2" width="3.140625" style="0" customWidth="1"/>
    <col min="3" max="3" width="3.7109375" style="0" customWidth="1"/>
    <col min="4" max="4" width="3.57421875" style="0" customWidth="1"/>
    <col min="5" max="5" width="4.28125" style="0" customWidth="1"/>
    <col min="6" max="6" width="10.7109375" style="0" customWidth="1"/>
    <col min="7" max="7" width="39.8515625" style="0" customWidth="1"/>
  </cols>
  <sheetData>
    <row r="1" spans="1:11" ht="13.5" customHeight="1" thickBot="1">
      <c r="A1" s="8" t="s">
        <v>0</v>
      </c>
      <c r="B1" s="9" t="s">
        <v>1</v>
      </c>
      <c r="C1" s="10" t="s">
        <v>3</v>
      </c>
      <c r="D1" s="10" t="s">
        <v>20</v>
      </c>
      <c r="E1" s="11" t="s">
        <v>7</v>
      </c>
      <c r="F1" s="64" t="s">
        <v>5</v>
      </c>
      <c r="G1" s="66" t="s">
        <v>6</v>
      </c>
      <c r="H1" s="39" t="s">
        <v>26</v>
      </c>
      <c r="I1" s="47" t="s">
        <v>37</v>
      </c>
      <c r="J1" s="47" t="s">
        <v>39</v>
      </c>
      <c r="K1" s="47" t="s">
        <v>39</v>
      </c>
    </row>
    <row r="2" spans="1:26" ht="13.5" thickBot="1">
      <c r="A2" s="70" t="s">
        <v>2</v>
      </c>
      <c r="B2" s="71"/>
      <c r="C2" s="71"/>
      <c r="D2" s="71"/>
      <c r="E2" s="72"/>
      <c r="F2" s="65"/>
      <c r="G2" s="67"/>
      <c r="H2" s="40" t="s">
        <v>32</v>
      </c>
      <c r="I2" s="47" t="s">
        <v>38</v>
      </c>
      <c r="J2" s="47" t="s">
        <v>40</v>
      </c>
      <c r="K2" s="47" t="s">
        <v>42</v>
      </c>
      <c r="Z2" s="7"/>
    </row>
    <row r="3" spans="1:11" s="7" customFormat="1" ht="13.5" thickBot="1">
      <c r="A3" s="24">
        <v>4</v>
      </c>
      <c r="B3" s="25"/>
      <c r="C3" s="25"/>
      <c r="D3" s="25"/>
      <c r="E3" s="25"/>
      <c r="F3" s="76" t="s">
        <v>16</v>
      </c>
      <c r="G3" s="77"/>
      <c r="H3" s="41"/>
      <c r="I3" s="48"/>
      <c r="J3" s="48"/>
      <c r="K3" s="48"/>
    </row>
    <row r="4" spans="1:11" s="7" customFormat="1" ht="13.5" thickBot="1">
      <c r="A4" s="12"/>
      <c r="B4" s="13">
        <v>9</v>
      </c>
      <c r="C4" s="13"/>
      <c r="D4" s="13"/>
      <c r="E4" s="13"/>
      <c r="F4" s="17"/>
      <c r="G4" s="28" t="s">
        <v>31</v>
      </c>
      <c r="H4" s="41"/>
      <c r="I4" s="48"/>
      <c r="J4" s="48"/>
      <c r="K4" s="48"/>
    </row>
    <row r="5" spans="1:11" s="7" customFormat="1" ht="13.5" thickBot="1">
      <c r="A5" s="12"/>
      <c r="B5" s="13"/>
      <c r="C5" s="13">
        <v>1</v>
      </c>
      <c r="D5" s="13"/>
      <c r="E5" s="13"/>
      <c r="F5" s="18"/>
      <c r="G5" s="15" t="s">
        <v>21</v>
      </c>
      <c r="H5" s="41">
        <f>SUM(H6)</f>
        <v>19128</v>
      </c>
      <c r="I5" s="41">
        <f>SUM(I6)</f>
        <v>19128</v>
      </c>
      <c r="J5" s="48">
        <f>SUM(J6)</f>
        <v>7694</v>
      </c>
      <c r="K5" s="63">
        <f>SUM((J5/I5)*100)</f>
        <v>40.22375575073191</v>
      </c>
    </row>
    <row r="6" spans="1:11" s="7" customFormat="1" ht="13.5" thickBot="1">
      <c r="A6" s="12"/>
      <c r="B6" s="13"/>
      <c r="C6" s="13"/>
      <c r="D6" s="13">
        <v>1</v>
      </c>
      <c r="E6" s="13"/>
      <c r="F6" s="18"/>
      <c r="G6" s="15" t="s">
        <v>4</v>
      </c>
      <c r="H6" s="41">
        <f>SUM(H7:H10)</f>
        <v>19128</v>
      </c>
      <c r="I6" s="41">
        <f>SUM(I7:I10)</f>
        <v>19128</v>
      </c>
      <c r="J6" s="48">
        <f>SUM(J7:J10)</f>
        <v>7694</v>
      </c>
      <c r="K6" s="63">
        <f aca="true" t="shared" si="0" ref="K6:K65">SUM((J6/I6)*100)</f>
        <v>40.22375575073191</v>
      </c>
    </row>
    <row r="7" spans="1:11" s="7" customFormat="1" ht="13.5" thickBot="1">
      <c r="A7" s="12"/>
      <c r="B7" s="13"/>
      <c r="C7" s="13"/>
      <c r="D7" s="13"/>
      <c r="E7" s="13">
        <v>2</v>
      </c>
      <c r="F7" s="18"/>
      <c r="G7" s="15" t="s">
        <v>29</v>
      </c>
      <c r="H7" s="41">
        <v>743</v>
      </c>
      <c r="I7" s="41">
        <v>743</v>
      </c>
      <c r="J7" s="48">
        <v>210</v>
      </c>
      <c r="K7" s="63">
        <f t="shared" si="0"/>
        <v>28.263795423956932</v>
      </c>
    </row>
    <row r="8" spans="1:11" s="7" customFormat="1" ht="13.5" thickBot="1">
      <c r="A8" s="12"/>
      <c r="B8" s="13"/>
      <c r="C8" s="13"/>
      <c r="D8" s="13"/>
      <c r="E8" s="13">
        <v>2</v>
      </c>
      <c r="F8" s="18"/>
      <c r="G8" s="15" t="s">
        <v>30</v>
      </c>
      <c r="H8" s="41">
        <v>14319</v>
      </c>
      <c r="I8" s="41">
        <v>14319</v>
      </c>
      <c r="J8" s="48">
        <v>5872</v>
      </c>
      <c r="K8" s="63">
        <f t="shared" si="0"/>
        <v>41.00845031077589</v>
      </c>
    </row>
    <row r="9" spans="1:11" s="7" customFormat="1" ht="13.5" thickBot="1">
      <c r="A9" s="12"/>
      <c r="B9" s="13"/>
      <c r="C9" s="13"/>
      <c r="D9" s="13"/>
      <c r="E9" s="13">
        <v>3</v>
      </c>
      <c r="F9" s="18"/>
      <c r="G9" s="15" t="s">
        <v>23</v>
      </c>
      <c r="H9" s="41">
        <v>3866</v>
      </c>
      <c r="I9" s="41">
        <v>3866</v>
      </c>
      <c r="J9" s="48">
        <v>1555</v>
      </c>
      <c r="K9" s="63">
        <f t="shared" si="0"/>
        <v>40.22245214692188</v>
      </c>
    </row>
    <row r="10" spans="1:11" s="7" customFormat="1" ht="13.5" thickBot="1">
      <c r="A10" s="12"/>
      <c r="B10" s="13"/>
      <c r="C10" s="13"/>
      <c r="D10" s="13"/>
      <c r="E10" s="13"/>
      <c r="F10" s="18"/>
      <c r="G10" s="15" t="s">
        <v>36</v>
      </c>
      <c r="H10" s="41">
        <v>200</v>
      </c>
      <c r="I10" s="41">
        <v>200</v>
      </c>
      <c r="J10" s="48">
        <v>57</v>
      </c>
      <c r="K10" s="63">
        <f t="shared" si="0"/>
        <v>28.499999999999996</v>
      </c>
    </row>
    <row r="11" spans="1:11" s="7" customFormat="1" ht="13.5" thickBot="1">
      <c r="A11" s="12"/>
      <c r="B11" s="13"/>
      <c r="C11" s="13"/>
      <c r="D11" s="13"/>
      <c r="E11" s="13"/>
      <c r="F11" s="68" t="s">
        <v>8</v>
      </c>
      <c r="G11" s="69"/>
      <c r="H11" s="42">
        <f>SUM(H5)</f>
        <v>19128</v>
      </c>
      <c r="I11" s="42">
        <f>SUM(I5)</f>
        <v>19128</v>
      </c>
      <c r="J11" s="49">
        <f>SUM(J5)</f>
        <v>7694</v>
      </c>
      <c r="K11" s="63">
        <f t="shared" si="0"/>
        <v>40.22375575073191</v>
      </c>
    </row>
    <row r="12" spans="1:11" s="7" customFormat="1" ht="13.5" thickBot="1">
      <c r="A12" s="12"/>
      <c r="B12" s="13">
        <v>10</v>
      </c>
      <c r="C12" s="13"/>
      <c r="D12" s="13"/>
      <c r="E12" s="13"/>
      <c r="F12" s="16"/>
      <c r="G12" s="29" t="s">
        <v>17</v>
      </c>
      <c r="H12" s="41"/>
      <c r="I12" s="48"/>
      <c r="J12" s="48"/>
      <c r="K12" s="63"/>
    </row>
    <row r="13" spans="1:11" s="7" customFormat="1" ht="13.5" thickBot="1">
      <c r="A13" s="12"/>
      <c r="B13" s="13"/>
      <c r="C13" s="13">
        <v>1</v>
      </c>
      <c r="D13" s="13"/>
      <c r="E13" s="13"/>
      <c r="F13" s="18"/>
      <c r="G13" s="15" t="s">
        <v>21</v>
      </c>
      <c r="H13" s="41">
        <f>SUM(H14)</f>
        <v>3523</v>
      </c>
      <c r="I13" s="41">
        <f>SUM(I14)</f>
        <v>3523</v>
      </c>
      <c r="J13" s="48">
        <f>SUM(J14)</f>
        <v>2171</v>
      </c>
      <c r="K13" s="63">
        <f t="shared" si="0"/>
        <v>61.62361623616236</v>
      </c>
    </row>
    <row r="14" spans="1:11" s="7" customFormat="1" ht="13.5" thickBot="1">
      <c r="A14" s="12"/>
      <c r="B14" s="13"/>
      <c r="C14" s="13"/>
      <c r="D14" s="13">
        <v>1</v>
      </c>
      <c r="E14" s="13"/>
      <c r="F14" s="18"/>
      <c r="G14" s="15" t="s">
        <v>4</v>
      </c>
      <c r="H14" s="41">
        <f>SUM(H15:H16)</f>
        <v>3523</v>
      </c>
      <c r="I14" s="41">
        <f>SUM(I15:I16)</f>
        <v>3523</v>
      </c>
      <c r="J14" s="48">
        <f>SUM(J15:J16)</f>
        <v>2171</v>
      </c>
      <c r="K14" s="63">
        <f t="shared" si="0"/>
        <v>61.62361623616236</v>
      </c>
    </row>
    <row r="15" spans="1:11" s="7" customFormat="1" ht="13.5" thickBot="1">
      <c r="A15" s="12"/>
      <c r="B15" s="13"/>
      <c r="C15" s="13"/>
      <c r="D15" s="13"/>
      <c r="E15" s="13">
        <v>2</v>
      </c>
      <c r="F15" s="18"/>
      <c r="G15" s="15" t="s">
        <v>22</v>
      </c>
      <c r="H15" s="41">
        <v>2774</v>
      </c>
      <c r="I15" s="41">
        <v>2774</v>
      </c>
      <c r="J15" s="48">
        <v>1710</v>
      </c>
      <c r="K15" s="63">
        <f t="shared" si="0"/>
        <v>61.64383561643836</v>
      </c>
    </row>
    <row r="16" spans="1:11" s="7" customFormat="1" ht="13.5" thickBot="1">
      <c r="A16" s="12"/>
      <c r="B16" s="13"/>
      <c r="C16" s="13"/>
      <c r="D16" s="13"/>
      <c r="E16" s="13">
        <v>3</v>
      </c>
      <c r="F16" s="18"/>
      <c r="G16" s="15" t="s">
        <v>23</v>
      </c>
      <c r="H16" s="41">
        <v>749</v>
      </c>
      <c r="I16" s="41">
        <v>749</v>
      </c>
      <c r="J16" s="48">
        <v>461</v>
      </c>
      <c r="K16" s="63">
        <f t="shared" si="0"/>
        <v>61.548731642189594</v>
      </c>
    </row>
    <row r="17" spans="1:11" s="7" customFormat="1" ht="13.5" thickBot="1">
      <c r="A17" s="12"/>
      <c r="B17" s="13"/>
      <c r="C17" s="13"/>
      <c r="D17" s="13"/>
      <c r="E17" s="13"/>
      <c r="F17" s="68" t="s">
        <v>8</v>
      </c>
      <c r="G17" s="69"/>
      <c r="H17" s="42">
        <f>SUM(H13)</f>
        <v>3523</v>
      </c>
      <c r="I17" s="42">
        <f>SUM(I13)</f>
        <v>3523</v>
      </c>
      <c r="J17" s="49">
        <f>SUM(J13)</f>
        <v>2171</v>
      </c>
      <c r="K17" s="63">
        <f t="shared" si="0"/>
        <v>61.62361623616236</v>
      </c>
    </row>
    <row r="18" spans="1:11" s="7" customFormat="1" ht="13.5" thickBot="1">
      <c r="A18" s="12"/>
      <c r="B18" s="13">
        <v>11</v>
      </c>
      <c r="C18" s="13"/>
      <c r="D18" s="13"/>
      <c r="E18" s="13"/>
      <c r="F18" s="18"/>
      <c r="G18" s="15" t="s">
        <v>18</v>
      </c>
      <c r="H18" s="41"/>
      <c r="I18" s="48"/>
      <c r="J18" s="48"/>
      <c r="K18" s="63"/>
    </row>
    <row r="19" spans="1:11" s="7" customFormat="1" ht="13.5" thickBot="1">
      <c r="A19" s="12"/>
      <c r="B19" s="13"/>
      <c r="C19" s="13">
        <v>1</v>
      </c>
      <c r="D19" s="13"/>
      <c r="E19" s="13"/>
      <c r="F19" s="18"/>
      <c r="G19" s="15" t="s">
        <v>21</v>
      </c>
      <c r="H19" s="41">
        <f>SUM(H20)</f>
        <v>6975</v>
      </c>
      <c r="I19" s="41">
        <f>SUM(I20)</f>
        <v>6975</v>
      </c>
      <c r="J19" s="48">
        <f>SUM(J20)</f>
        <v>3548</v>
      </c>
      <c r="K19" s="63">
        <f t="shared" si="0"/>
        <v>50.867383512544805</v>
      </c>
    </row>
    <row r="20" spans="1:11" s="7" customFormat="1" ht="13.5" thickBot="1">
      <c r="A20" s="12"/>
      <c r="B20" s="13"/>
      <c r="C20" s="13"/>
      <c r="D20" s="13">
        <v>1</v>
      </c>
      <c r="E20" s="13"/>
      <c r="F20" s="18"/>
      <c r="G20" s="15" t="s">
        <v>24</v>
      </c>
      <c r="H20" s="41">
        <f>SUM(H21:H22)</f>
        <v>6975</v>
      </c>
      <c r="I20" s="41">
        <f>SUM(I21:I22)</f>
        <v>6975</v>
      </c>
      <c r="J20" s="48">
        <f>SUM(J21:J22)</f>
        <v>3548</v>
      </c>
      <c r="K20" s="63">
        <f t="shared" si="0"/>
        <v>50.867383512544805</v>
      </c>
    </row>
    <row r="21" spans="1:11" s="7" customFormat="1" ht="13.5" thickBot="1">
      <c r="A21" s="12"/>
      <c r="B21" s="13"/>
      <c r="C21" s="13"/>
      <c r="D21" s="13"/>
      <c r="E21" s="13">
        <v>2</v>
      </c>
      <c r="F21" s="18"/>
      <c r="G21" s="15" t="s">
        <v>22</v>
      </c>
      <c r="H21" s="41">
        <v>5492</v>
      </c>
      <c r="I21" s="41">
        <v>5492</v>
      </c>
      <c r="J21" s="48">
        <v>2798</v>
      </c>
      <c r="K21" s="63">
        <f t="shared" si="0"/>
        <v>50.94683175528041</v>
      </c>
    </row>
    <row r="22" spans="1:11" s="7" customFormat="1" ht="13.5" thickBot="1">
      <c r="A22" s="12"/>
      <c r="B22" s="13"/>
      <c r="C22" s="13"/>
      <c r="D22" s="13"/>
      <c r="E22" s="13">
        <v>3</v>
      </c>
      <c r="F22" s="18"/>
      <c r="G22" s="15" t="s">
        <v>23</v>
      </c>
      <c r="H22" s="41">
        <v>1483</v>
      </c>
      <c r="I22" s="41">
        <v>1483</v>
      </c>
      <c r="J22" s="48">
        <v>750</v>
      </c>
      <c r="K22" s="63">
        <f t="shared" si="0"/>
        <v>50.57316250842886</v>
      </c>
    </row>
    <row r="23" spans="1:11" s="7" customFormat="1" ht="13.5" thickBot="1">
      <c r="A23" s="12"/>
      <c r="B23" s="13"/>
      <c r="C23" s="13"/>
      <c r="D23" s="13"/>
      <c r="E23" s="13"/>
      <c r="F23" s="68" t="s">
        <v>8</v>
      </c>
      <c r="G23" s="69"/>
      <c r="H23" s="42">
        <f>SUM(H19)</f>
        <v>6975</v>
      </c>
      <c r="I23" s="42">
        <f>SUM(I19)</f>
        <v>6975</v>
      </c>
      <c r="J23" s="49">
        <f>SUM(J19)</f>
        <v>3548</v>
      </c>
      <c r="K23" s="63">
        <f t="shared" si="0"/>
        <v>50.867383512544805</v>
      </c>
    </row>
    <row r="24" spans="1:11" s="7" customFormat="1" ht="13.5" thickBot="1">
      <c r="A24" s="12"/>
      <c r="B24" s="13">
        <v>12</v>
      </c>
      <c r="C24" s="13"/>
      <c r="D24" s="13"/>
      <c r="E24" s="13"/>
      <c r="F24" s="18"/>
      <c r="G24" s="15" t="s">
        <v>19</v>
      </c>
      <c r="H24" s="41"/>
      <c r="I24" s="48"/>
      <c r="J24" s="48"/>
      <c r="K24" s="63"/>
    </row>
    <row r="25" spans="1:11" s="7" customFormat="1" ht="13.5" thickBot="1">
      <c r="A25" s="12"/>
      <c r="B25" s="13"/>
      <c r="C25" s="13">
        <v>1</v>
      </c>
      <c r="D25" s="13"/>
      <c r="E25" s="13"/>
      <c r="F25" s="18"/>
      <c r="G25" s="15" t="s">
        <v>25</v>
      </c>
      <c r="H25" s="41">
        <f>SUM(H26)</f>
        <v>9717</v>
      </c>
      <c r="I25" s="41">
        <f>SUM(I26)</f>
        <v>9717</v>
      </c>
      <c r="J25" s="48">
        <f>SUM(J26)</f>
        <v>2356</v>
      </c>
      <c r="K25" s="63">
        <f t="shared" si="0"/>
        <v>24.246166512298036</v>
      </c>
    </row>
    <row r="26" spans="1:11" s="7" customFormat="1" ht="13.5" thickBot="1">
      <c r="A26" s="12"/>
      <c r="B26" s="13"/>
      <c r="C26" s="13"/>
      <c r="D26" s="13">
        <v>1</v>
      </c>
      <c r="E26" s="13"/>
      <c r="F26" s="18"/>
      <c r="G26" s="15" t="s">
        <v>24</v>
      </c>
      <c r="H26" s="41">
        <f>SUM(H27:H28)</f>
        <v>9717</v>
      </c>
      <c r="I26" s="41">
        <f>SUM(I27:I28)</f>
        <v>9717</v>
      </c>
      <c r="J26" s="48">
        <f>SUM(J27:J28)</f>
        <v>2356</v>
      </c>
      <c r="K26" s="63">
        <f t="shared" si="0"/>
        <v>24.246166512298036</v>
      </c>
    </row>
    <row r="27" spans="1:11" s="7" customFormat="1" ht="13.5" thickBot="1">
      <c r="A27" s="12"/>
      <c r="B27" s="13"/>
      <c r="C27" s="13"/>
      <c r="D27" s="13"/>
      <c r="E27" s="13">
        <v>2</v>
      </c>
      <c r="F27" s="18"/>
      <c r="G27" s="15" t="s">
        <v>22</v>
      </c>
      <c r="H27" s="41">
        <v>7800</v>
      </c>
      <c r="I27" s="41">
        <v>7800</v>
      </c>
      <c r="J27" s="48">
        <v>1855</v>
      </c>
      <c r="K27" s="63">
        <f t="shared" si="0"/>
        <v>23.78205128205128</v>
      </c>
    </row>
    <row r="28" spans="1:11" s="7" customFormat="1" ht="13.5" thickBot="1">
      <c r="A28" s="12"/>
      <c r="B28" s="13"/>
      <c r="C28" s="13"/>
      <c r="D28" s="13"/>
      <c r="E28" s="13">
        <v>3</v>
      </c>
      <c r="F28" s="19"/>
      <c r="G28" s="14" t="s">
        <v>23</v>
      </c>
      <c r="H28" s="43">
        <v>1917</v>
      </c>
      <c r="I28" s="43">
        <v>1917</v>
      </c>
      <c r="J28" s="48">
        <v>501</v>
      </c>
      <c r="K28" s="63">
        <f t="shared" si="0"/>
        <v>26.134585289514867</v>
      </c>
    </row>
    <row r="29" spans="1:11" s="7" customFormat="1" ht="13.5" thickBot="1">
      <c r="A29" s="33"/>
      <c r="B29" s="34"/>
      <c r="C29" s="34"/>
      <c r="D29" s="34"/>
      <c r="E29" s="34"/>
      <c r="F29" s="59" t="s">
        <v>8</v>
      </c>
      <c r="G29" s="60"/>
      <c r="H29" s="42">
        <f>H25</f>
        <v>9717</v>
      </c>
      <c r="I29" s="42">
        <f>I25</f>
        <v>9717</v>
      </c>
      <c r="J29" s="49">
        <f>J25</f>
        <v>2356</v>
      </c>
      <c r="K29" s="63">
        <f t="shared" si="0"/>
        <v>24.246166512298036</v>
      </c>
    </row>
    <row r="30" spans="1:11" ht="13.5" thickBot="1">
      <c r="A30" s="35"/>
      <c r="B30" s="35"/>
      <c r="C30" s="35"/>
      <c r="D30" s="35"/>
      <c r="E30" s="35"/>
      <c r="F30" s="32"/>
      <c r="G30" s="36" t="s">
        <v>33</v>
      </c>
      <c r="H30" s="41">
        <v>38954</v>
      </c>
      <c r="I30" s="48">
        <v>39394</v>
      </c>
      <c r="J30" s="48">
        <v>19120</v>
      </c>
      <c r="K30" s="63">
        <f t="shared" si="0"/>
        <v>48.53530994567701</v>
      </c>
    </row>
    <row r="31" spans="1:11" ht="13.5" thickBot="1">
      <c r="A31" s="35"/>
      <c r="B31" s="35"/>
      <c r="C31" s="35"/>
      <c r="D31" s="35"/>
      <c r="E31" s="35"/>
      <c r="F31" s="61" t="s">
        <v>34</v>
      </c>
      <c r="G31" s="62"/>
      <c r="H31" s="41">
        <f>SUM(H11+H17+H23+H29+H30)</f>
        <v>78297</v>
      </c>
      <c r="I31" s="41">
        <f>SUM(I11+I17+I23+I29+I30)</f>
        <v>78737</v>
      </c>
      <c r="J31" s="48">
        <f>SUM(J11+J17+J23+J29+J30)</f>
        <v>34889</v>
      </c>
      <c r="K31" s="63">
        <f t="shared" si="0"/>
        <v>44.310806863355225</v>
      </c>
    </row>
    <row r="32" spans="1:11" ht="13.5" thickBot="1">
      <c r="A32" s="21">
        <v>3</v>
      </c>
      <c r="B32" s="20"/>
      <c r="C32" s="20"/>
      <c r="D32" s="37"/>
      <c r="E32" s="22"/>
      <c r="F32" s="83" t="s">
        <v>16</v>
      </c>
      <c r="G32" s="75"/>
      <c r="H32" s="44"/>
      <c r="I32" s="48"/>
      <c r="J32" s="48"/>
      <c r="K32" s="63"/>
    </row>
    <row r="33" spans="1:11" ht="13.5" thickBot="1">
      <c r="A33" s="1"/>
      <c r="B33" s="1">
        <v>9</v>
      </c>
      <c r="C33" s="1"/>
      <c r="D33" s="38"/>
      <c r="E33" s="2"/>
      <c r="F33" s="4"/>
      <c r="G33" s="6" t="s">
        <v>15</v>
      </c>
      <c r="H33" s="44"/>
      <c r="I33" s="48"/>
      <c r="J33" s="48"/>
      <c r="K33" s="63"/>
    </row>
    <row r="34" spans="1:11" ht="13.5" thickBot="1">
      <c r="A34" s="1"/>
      <c r="B34" s="1"/>
      <c r="C34" s="1">
        <v>8</v>
      </c>
      <c r="D34" s="38"/>
      <c r="E34" s="2"/>
      <c r="F34" s="4"/>
      <c r="G34" s="3" t="s">
        <v>13</v>
      </c>
      <c r="H34" s="44">
        <f>SUM(H35:H37)</f>
        <v>28595</v>
      </c>
      <c r="I34" s="44">
        <f>SUM(I35:I37)</f>
        <v>28595</v>
      </c>
      <c r="J34" s="55">
        <f>SUM(J35:J37)</f>
        <v>12346</v>
      </c>
      <c r="K34" s="63">
        <f t="shared" si="0"/>
        <v>43.175380311243224</v>
      </c>
    </row>
    <row r="35" spans="1:11" ht="13.5" thickBot="1">
      <c r="A35" s="1"/>
      <c r="B35" s="1"/>
      <c r="C35" s="1"/>
      <c r="D35" s="38"/>
      <c r="E35" s="2">
        <v>1</v>
      </c>
      <c r="F35" s="4"/>
      <c r="G35" s="3" t="s">
        <v>9</v>
      </c>
      <c r="H35" s="44">
        <v>5883</v>
      </c>
      <c r="I35" s="44">
        <v>5883</v>
      </c>
      <c r="J35" s="48">
        <v>3208</v>
      </c>
      <c r="K35" s="63">
        <f t="shared" si="0"/>
        <v>54.53000169981303</v>
      </c>
    </row>
    <row r="36" spans="1:11" ht="13.5" thickBot="1">
      <c r="A36" s="1"/>
      <c r="B36" s="1"/>
      <c r="C36" s="1"/>
      <c r="D36" s="38"/>
      <c r="E36" s="2">
        <v>2</v>
      </c>
      <c r="F36" s="4"/>
      <c r="G36" s="3" t="s">
        <v>10</v>
      </c>
      <c r="H36" s="44">
        <v>1420</v>
      </c>
      <c r="I36" s="44">
        <v>1420</v>
      </c>
      <c r="J36" s="48">
        <v>769</v>
      </c>
      <c r="K36" s="63">
        <f t="shared" si="0"/>
        <v>54.154929577464785</v>
      </c>
    </row>
    <row r="37" spans="1:11" ht="13.5" thickBot="1">
      <c r="A37" s="1"/>
      <c r="B37" s="1"/>
      <c r="C37" s="1"/>
      <c r="D37" s="38"/>
      <c r="E37" s="2">
        <v>3</v>
      </c>
      <c r="F37" s="4"/>
      <c r="G37" s="3" t="s">
        <v>14</v>
      </c>
      <c r="H37" s="44">
        <v>21292</v>
      </c>
      <c r="I37" s="44">
        <v>21292</v>
      </c>
      <c r="J37" s="48">
        <v>8369</v>
      </c>
      <c r="K37" s="63">
        <f t="shared" si="0"/>
        <v>39.30584256997933</v>
      </c>
    </row>
    <row r="38" spans="1:11" ht="13.5" thickBot="1">
      <c r="A38" s="1"/>
      <c r="B38" s="1"/>
      <c r="C38" s="1"/>
      <c r="D38" s="38"/>
      <c r="E38" s="2"/>
      <c r="F38" s="4"/>
      <c r="G38" s="3" t="s">
        <v>41</v>
      </c>
      <c r="H38" s="44"/>
      <c r="I38" s="53"/>
      <c r="J38" s="57">
        <v>406</v>
      </c>
      <c r="K38" s="63"/>
    </row>
    <row r="39" spans="1:11" ht="13.5" thickBot="1">
      <c r="A39" s="1"/>
      <c r="B39" s="1"/>
      <c r="C39" s="1"/>
      <c r="D39" s="38"/>
      <c r="E39" s="2"/>
      <c r="F39" s="78" t="s">
        <v>8</v>
      </c>
      <c r="G39" s="79"/>
      <c r="H39" s="44">
        <f>SUM(H34)</f>
        <v>28595</v>
      </c>
      <c r="I39" s="44">
        <f>SUM(I34)</f>
        <v>28595</v>
      </c>
      <c r="J39" s="58">
        <f>SUM(J34)</f>
        <v>12346</v>
      </c>
      <c r="K39" s="63">
        <f t="shared" si="0"/>
        <v>43.175380311243224</v>
      </c>
    </row>
    <row r="40" spans="1:11" ht="13.5" thickBot="1">
      <c r="A40" s="1"/>
      <c r="B40" s="1"/>
      <c r="C40" s="1"/>
      <c r="D40" s="38"/>
      <c r="E40" s="73" t="s">
        <v>12</v>
      </c>
      <c r="F40" s="74"/>
      <c r="G40" s="75"/>
      <c r="H40" s="44">
        <v>4</v>
      </c>
      <c r="I40" s="48">
        <v>4</v>
      </c>
      <c r="J40" s="48">
        <v>4</v>
      </c>
      <c r="K40" s="63">
        <f t="shared" si="0"/>
        <v>100</v>
      </c>
    </row>
    <row r="41" spans="1:11" ht="13.5" thickBot="1">
      <c r="A41" s="1"/>
      <c r="B41" s="1"/>
      <c r="C41" s="1"/>
      <c r="D41" s="38"/>
      <c r="E41" s="2"/>
      <c r="F41" s="26"/>
      <c r="G41" s="5"/>
      <c r="H41" s="44"/>
      <c r="I41" s="48"/>
      <c r="J41" s="48"/>
      <c r="K41" s="63"/>
    </row>
    <row r="42" spans="1:11" ht="13.5" thickBot="1">
      <c r="A42" s="1"/>
      <c r="B42" s="1">
        <v>10</v>
      </c>
      <c r="C42" s="1"/>
      <c r="D42" s="38"/>
      <c r="E42" s="2"/>
      <c r="F42" s="4"/>
      <c r="G42" s="6" t="s">
        <v>17</v>
      </c>
      <c r="H42" s="44"/>
      <c r="I42" s="48"/>
      <c r="J42" s="48"/>
      <c r="K42" s="63"/>
    </row>
    <row r="43" spans="1:11" ht="13.5" thickBot="1">
      <c r="A43" s="23"/>
      <c r="B43" s="23"/>
      <c r="C43" s="23">
        <v>8</v>
      </c>
      <c r="D43" s="38"/>
      <c r="E43" s="2"/>
      <c r="F43" s="4"/>
      <c r="G43" s="3" t="s">
        <v>13</v>
      </c>
      <c r="H43" s="44">
        <f>SUM(H44:H46)</f>
        <v>11010</v>
      </c>
      <c r="I43" s="44">
        <f>SUM(I44:I46)</f>
        <v>11010</v>
      </c>
      <c r="J43" s="54">
        <f>SUM(J44:J46)</f>
        <v>5087</v>
      </c>
      <c r="K43" s="63">
        <f t="shared" si="0"/>
        <v>46.20345140781108</v>
      </c>
    </row>
    <row r="44" spans="1:11" ht="13.5" thickBot="1">
      <c r="A44" s="23"/>
      <c r="B44" s="23"/>
      <c r="C44" s="23"/>
      <c r="D44" s="38"/>
      <c r="E44" s="2">
        <v>1</v>
      </c>
      <c r="F44" s="4"/>
      <c r="G44" s="3" t="s">
        <v>9</v>
      </c>
      <c r="H44" s="44">
        <v>2722</v>
      </c>
      <c r="I44" s="44">
        <v>2722</v>
      </c>
      <c r="J44" s="48">
        <v>1413</v>
      </c>
      <c r="K44" s="63">
        <f t="shared" si="0"/>
        <v>51.910360029390155</v>
      </c>
    </row>
    <row r="45" spans="1:11" ht="13.5" thickBot="1">
      <c r="A45" s="23"/>
      <c r="B45" s="23"/>
      <c r="C45" s="23"/>
      <c r="D45" s="38"/>
      <c r="E45" s="2">
        <v>2</v>
      </c>
      <c r="F45" s="4"/>
      <c r="G45" s="3" t="s">
        <v>10</v>
      </c>
      <c r="H45" s="44">
        <v>735</v>
      </c>
      <c r="I45" s="44">
        <v>735</v>
      </c>
      <c r="J45" s="48">
        <v>309</v>
      </c>
      <c r="K45" s="63">
        <f t="shared" si="0"/>
        <v>42.04081632653061</v>
      </c>
    </row>
    <row r="46" spans="1:11" ht="13.5" thickBot="1">
      <c r="A46" s="23"/>
      <c r="B46" s="23"/>
      <c r="C46" s="23"/>
      <c r="D46" s="38"/>
      <c r="E46" s="2">
        <v>3</v>
      </c>
      <c r="F46" s="4"/>
      <c r="G46" s="3" t="s">
        <v>11</v>
      </c>
      <c r="H46" s="44">
        <v>7553</v>
      </c>
      <c r="I46" s="44">
        <v>7553</v>
      </c>
      <c r="J46" s="48">
        <v>3365</v>
      </c>
      <c r="K46" s="63">
        <f t="shared" si="0"/>
        <v>44.551833708460215</v>
      </c>
    </row>
    <row r="47" spans="1:11" ht="13.5" thickBot="1">
      <c r="A47" s="23"/>
      <c r="B47" s="23"/>
      <c r="C47" s="23"/>
      <c r="D47" s="38"/>
      <c r="E47" s="2"/>
      <c r="F47" s="78" t="s">
        <v>8</v>
      </c>
      <c r="G47" s="79"/>
      <c r="H47" s="44">
        <f>SUM(H43)</f>
        <v>11010</v>
      </c>
      <c r="I47" s="44">
        <f>SUM(I43)</f>
        <v>11010</v>
      </c>
      <c r="J47" s="55">
        <f>SUM(J43)</f>
        <v>5087</v>
      </c>
      <c r="K47" s="63">
        <f t="shared" si="0"/>
        <v>46.20345140781108</v>
      </c>
    </row>
    <row r="48" spans="1:11" ht="13.5" thickBot="1">
      <c r="A48" s="23"/>
      <c r="B48" s="23"/>
      <c r="C48" s="23"/>
      <c r="D48" s="38"/>
      <c r="E48" s="73" t="s">
        <v>12</v>
      </c>
      <c r="F48" s="74"/>
      <c r="G48" s="75"/>
      <c r="H48" s="45">
        <v>2</v>
      </c>
      <c r="I48" s="50">
        <v>2</v>
      </c>
      <c r="J48" s="50">
        <v>2</v>
      </c>
      <c r="K48" s="63">
        <f t="shared" si="0"/>
        <v>100</v>
      </c>
    </row>
    <row r="49" spans="1:11" ht="13.5" thickBot="1">
      <c r="A49" s="23"/>
      <c r="B49" s="23">
        <v>11</v>
      </c>
      <c r="C49" s="23"/>
      <c r="D49" s="38"/>
      <c r="E49" s="2"/>
      <c r="F49" s="4"/>
      <c r="G49" s="6" t="s">
        <v>18</v>
      </c>
      <c r="H49" s="44"/>
      <c r="I49" s="48"/>
      <c r="J49" s="48"/>
      <c r="K49" s="63"/>
    </row>
    <row r="50" spans="1:11" ht="13.5" thickBot="1">
      <c r="A50" s="23"/>
      <c r="B50" s="23"/>
      <c r="C50" s="23">
        <v>8</v>
      </c>
      <c r="D50" s="38"/>
      <c r="E50" s="2"/>
      <c r="F50" s="4"/>
      <c r="G50" s="3" t="s">
        <v>13</v>
      </c>
      <c r="H50" s="44">
        <f>SUM(H51:H53)</f>
        <v>28029</v>
      </c>
      <c r="I50" s="44">
        <f>SUM(I51:I53)</f>
        <v>28469</v>
      </c>
      <c r="J50" s="55">
        <f>SUM(J51:J53)</f>
        <v>14333</v>
      </c>
      <c r="K50" s="63">
        <f t="shared" si="0"/>
        <v>50.34599037549615</v>
      </c>
    </row>
    <row r="51" spans="1:11" ht="13.5" thickBot="1">
      <c r="A51" s="23"/>
      <c r="B51" s="23"/>
      <c r="C51" s="23"/>
      <c r="D51" s="38"/>
      <c r="E51" s="2">
        <v>1</v>
      </c>
      <c r="F51" s="4"/>
      <c r="G51" s="3" t="s">
        <v>9</v>
      </c>
      <c r="H51" s="44">
        <v>4608</v>
      </c>
      <c r="I51" s="51">
        <v>4963</v>
      </c>
      <c r="J51" s="48">
        <v>3364</v>
      </c>
      <c r="K51" s="63">
        <f t="shared" si="0"/>
        <v>67.78158371952449</v>
      </c>
    </row>
    <row r="52" spans="1:11" ht="13.5" thickBot="1">
      <c r="A52" s="23"/>
      <c r="B52" s="23"/>
      <c r="C52" s="23"/>
      <c r="D52" s="38"/>
      <c r="E52" s="2">
        <v>2</v>
      </c>
      <c r="F52" s="4"/>
      <c r="G52" s="3" t="s">
        <v>10</v>
      </c>
      <c r="H52" s="44">
        <v>1260</v>
      </c>
      <c r="I52" s="51">
        <v>1345</v>
      </c>
      <c r="J52" s="48">
        <v>833</v>
      </c>
      <c r="K52" s="63">
        <f t="shared" si="0"/>
        <v>61.933085501858734</v>
      </c>
    </row>
    <row r="53" spans="1:11" ht="13.5" thickBot="1">
      <c r="A53" s="23"/>
      <c r="B53" s="23"/>
      <c r="C53" s="23"/>
      <c r="D53" s="38"/>
      <c r="E53" s="2">
        <v>3</v>
      </c>
      <c r="F53" s="4"/>
      <c r="G53" s="3" t="s">
        <v>11</v>
      </c>
      <c r="H53" s="44">
        <v>22161</v>
      </c>
      <c r="I53" s="52">
        <v>22161</v>
      </c>
      <c r="J53" s="48">
        <v>10136</v>
      </c>
      <c r="K53" s="63">
        <f t="shared" si="0"/>
        <v>45.738008212625786</v>
      </c>
    </row>
    <row r="54" spans="1:11" ht="13.5" thickBot="1">
      <c r="A54" s="23"/>
      <c r="B54" s="23"/>
      <c r="C54" s="23"/>
      <c r="D54" s="38"/>
      <c r="E54" s="2"/>
      <c r="F54" s="78" t="s">
        <v>8</v>
      </c>
      <c r="G54" s="79"/>
      <c r="H54" s="44">
        <f>SUM(H50,)</f>
        <v>28029</v>
      </c>
      <c r="I54" s="44">
        <f>SUM(I50,)</f>
        <v>28469</v>
      </c>
      <c r="J54" s="55">
        <f>SUM(J50,)</f>
        <v>14333</v>
      </c>
      <c r="K54" s="63">
        <f t="shared" si="0"/>
        <v>50.34599037549615</v>
      </c>
    </row>
    <row r="55" spans="1:11" ht="13.5" thickBot="1">
      <c r="A55" s="23"/>
      <c r="B55" s="23"/>
      <c r="C55" s="23"/>
      <c r="D55" s="38"/>
      <c r="E55" s="73" t="s">
        <v>12</v>
      </c>
      <c r="F55" s="74"/>
      <c r="G55" s="75"/>
      <c r="H55" s="44">
        <v>3</v>
      </c>
      <c r="I55" s="48">
        <v>3</v>
      </c>
      <c r="J55" s="48">
        <v>3</v>
      </c>
      <c r="K55" s="63">
        <f t="shared" si="0"/>
        <v>100</v>
      </c>
    </row>
    <row r="56" spans="1:11" ht="13.5" thickBot="1">
      <c r="A56" s="23"/>
      <c r="B56" s="23"/>
      <c r="C56" s="23"/>
      <c r="D56" s="38"/>
      <c r="E56" s="73" t="s">
        <v>28</v>
      </c>
      <c r="F56" s="74"/>
      <c r="G56" s="75"/>
      <c r="H56" s="44">
        <v>0</v>
      </c>
      <c r="I56" s="48"/>
      <c r="J56" s="48"/>
      <c r="K56" s="63"/>
    </row>
    <row r="57" spans="1:11" ht="13.5" thickBot="1">
      <c r="A57" s="1"/>
      <c r="B57" s="1">
        <v>12</v>
      </c>
      <c r="C57" s="1"/>
      <c r="D57" s="38"/>
      <c r="E57" s="2"/>
      <c r="F57" s="4"/>
      <c r="G57" s="6" t="s">
        <v>19</v>
      </c>
      <c r="H57" s="44"/>
      <c r="I57" s="48"/>
      <c r="J57" s="48"/>
      <c r="K57" s="63"/>
    </row>
    <row r="58" spans="1:11" ht="13.5" thickBot="1">
      <c r="A58" s="1"/>
      <c r="B58" s="1"/>
      <c r="C58" s="1">
        <v>8</v>
      </c>
      <c r="D58" s="38"/>
      <c r="E58" s="2"/>
      <c r="F58" s="4"/>
      <c r="G58" s="3" t="s">
        <v>13</v>
      </c>
      <c r="H58" s="44">
        <f>SUM(H59:H61)</f>
        <v>10663</v>
      </c>
      <c r="I58" s="44">
        <f>SUM(I59:I61)</f>
        <v>10663</v>
      </c>
      <c r="J58" s="55">
        <f>SUM(J59:J61)</f>
        <v>2334</v>
      </c>
      <c r="K58" s="63">
        <f t="shared" si="0"/>
        <v>21.88877426615399</v>
      </c>
    </row>
    <row r="59" spans="1:11" ht="13.5" thickBot="1">
      <c r="A59" s="1"/>
      <c r="B59" s="1"/>
      <c r="C59" s="1"/>
      <c r="D59" s="38"/>
      <c r="E59" s="2">
        <v>1</v>
      </c>
      <c r="F59" s="4"/>
      <c r="G59" s="3" t="s">
        <v>9</v>
      </c>
      <c r="H59" s="44">
        <v>2722</v>
      </c>
      <c r="I59" s="44">
        <v>2722</v>
      </c>
      <c r="J59" s="48"/>
      <c r="K59" s="63">
        <f t="shared" si="0"/>
        <v>0</v>
      </c>
    </row>
    <row r="60" spans="1:11" ht="13.5" thickBot="1">
      <c r="A60" s="1"/>
      <c r="B60" s="1"/>
      <c r="C60" s="1"/>
      <c r="D60" s="38"/>
      <c r="E60" s="2">
        <v>2</v>
      </c>
      <c r="F60" s="4"/>
      <c r="G60" s="3" t="s">
        <v>10</v>
      </c>
      <c r="H60" s="44">
        <v>735</v>
      </c>
      <c r="I60" s="44">
        <v>735</v>
      </c>
      <c r="J60" s="48"/>
      <c r="K60" s="63">
        <f t="shared" si="0"/>
        <v>0</v>
      </c>
    </row>
    <row r="61" spans="1:11" ht="13.5" thickBot="1">
      <c r="A61" s="1"/>
      <c r="B61" s="1"/>
      <c r="C61" s="1"/>
      <c r="D61" s="38"/>
      <c r="E61" s="2">
        <v>3</v>
      </c>
      <c r="F61" s="4"/>
      <c r="G61" s="3" t="s">
        <v>11</v>
      </c>
      <c r="H61" s="44">
        <v>7206</v>
      </c>
      <c r="I61" s="44">
        <v>7206</v>
      </c>
      <c r="J61" s="48">
        <v>2334</v>
      </c>
      <c r="K61" s="63">
        <f t="shared" si="0"/>
        <v>32.389675270607825</v>
      </c>
    </row>
    <row r="62" spans="1:11" ht="13.5" thickBot="1">
      <c r="A62" s="1"/>
      <c r="B62" s="1"/>
      <c r="C62" s="1"/>
      <c r="D62" s="38"/>
      <c r="E62" s="2"/>
      <c r="F62" s="78" t="s">
        <v>8</v>
      </c>
      <c r="G62" s="79"/>
      <c r="H62" s="44">
        <f>SUM(H58)</f>
        <v>10663</v>
      </c>
      <c r="I62" s="44">
        <f>SUM(I58)</f>
        <v>10663</v>
      </c>
      <c r="J62" s="55">
        <f>SUM(J58)</f>
        <v>2334</v>
      </c>
      <c r="K62" s="63">
        <f t="shared" si="0"/>
        <v>21.88877426615399</v>
      </c>
    </row>
    <row r="63" spans="1:11" ht="13.5" thickBot="1">
      <c r="A63" s="23"/>
      <c r="B63" s="23"/>
      <c r="C63" s="23"/>
      <c r="D63" s="38"/>
      <c r="E63" s="80" t="s">
        <v>12</v>
      </c>
      <c r="F63" s="81"/>
      <c r="G63" s="82"/>
      <c r="H63" s="45">
        <v>2</v>
      </c>
      <c r="I63" s="50"/>
      <c r="J63" s="50"/>
      <c r="K63" s="63"/>
    </row>
    <row r="64" spans="1:11" ht="13.5" thickBot="1">
      <c r="A64" s="23"/>
      <c r="B64" s="23"/>
      <c r="C64" s="23"/>
      <c r="D64" s="38"/>
      <c r="E64" s="27" t="s">
        <v>35</v>
      </c>
      <c r="F64" s="30"/>
      <c r="G64" s="31"/>
      <c r="H64" s="45">
        <f>SUM(H62+H54+H47+H39)</f>
        <v>78297</v>
      </c>
      <c r="I64" s="45">
        <f>SUM(I62+I54+I47+I39)</f>
        <v>78737</v>
      </c>
      <c r="J64" s="56">
        <f>SUM(J62+J54+J47+J39)</f>
        <v>34100</v>
      </c>
      <c r="K64" s="63">
        <f t="shared" si="0"/>
        <v>43.30873668034088</v>
      </c>
    </row>
    <row r="65" spans="1:11" ht="13.5" thickBot="1">
      <c r="A65" s="23"/>
      <c r="B65" s="23"/>
      <c r="C65" s="23"/>
      <c r="D65" s="38"/>
      <c r="E65" s="83" t="s">
        <v>27</v>
      </c>
      <c r="F65" s="84"/>
      <c r="G65" s="85"/>
      <c r="H65" s="46">
        <v>11</v>
      </c>
      <c r="I65" s="49">
        <v>11</v>
      </c>
      <c r="J65" s="49">
        <v>11</v>
      </c>
      <c r="K65" s="63">
        <f t="shared" si="0"/>
        <v>100</v>
      </c>
    </row>
  </sheetData>
  <sheetProtection/>
  <mergeCells count="20">
    <mergeCell ref="F62:G62"/>
    <mergeCell ref="E63:G63"/>
    <mergeCell ref="E65:G65"/>
    <mergeCell ref="F32:G32"/>
    <mergeCell ref="F39:G39"/>
    <mergeCell ref="E40:G40"/>
    <mergeCell ref="F47:G47"/>
    <mergeCell ref="E48:G48"/>
    <mergeCell ref="F54:G54"/>
    <mergeCell ref="E55:G55"/>
    <mergeCell ref="E56:G56"/>
    <mergeCell ref="F17:G17"/>
    <mergeCell ref="F3:G3"/>
    <mergeCell ref="F29:G29"/>
    <mergeCell ref="F23:G23"/>
    <mergeCell ref="F31:G31"/>
    <mergeCell ref="F1:F2"/>
    <mergeCell ref="G1:G2"/>
    <mergeCell ref="F11:G11"/>
    <mergeCell ref="A2:E2"/>
  </mergeCells>
  <printOptions/>
  <pageMargins left="0.15748031496062992" right="0.1968503937007874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 5. számú melléklet 2013.I.félévi beszámoló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ul-bzsuzsa</dc:creator>
  <cp:keywords/>
  <dc:description/>
  <cp:lastModifiedBy>Felhasználó</cp:lastModifiedBy>
  <cp:lastPrinted>2013-08-23T10:22:15Z</cp:lastPrinted>
  <dcterms:created xsi:type="dcterms:W3CDTF">2007-02-16T10:07:36Z</dcterms:created>
  <dcterms:modified xsi:type="dcterms:W3CDTF">2013-08-23T10:22:37Z</dcterms:modified>
  <cp:category/>
  <cp:version/>
  <cp:contentType/>
  <cp:contentStatus/>
</cp:coreProperties>
</file>