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onyha bevételek-kiadás " sheetId="1" r:id="rId1"/>
  </sheets>
  <definedNames>
    <definedName name="_xlnm.Print_Titles" localSheetId="0">'Konyha bevételek-kiadás '!$1:$2</definedName>
  </definedNames>
  <calcPr fullCalcOnLoad="1"/>
</workbook>
</file>

<file path=xl/sharedStrings.xml><?xml version="1.0" encoding="utf-8"?>
<sst xmlns="http://schemas.openxmlformats.org/spreadsheetml/2006/main" count="99" uniqueCount="54">
  <si>
    <t>Cím</t>
  </si>
  <si>
    <t>Alcím</t>
  </si>
  <si>
    <t>Előir.cs.</t>
  </si>
  <si>
    <t>Jogcím</t>
  </si>
  <si>
    <t>Kiem.ei.</t>
  </si>
  <si>
    <t>Cím megnevezése</t>
  </si>
  <si>
    <t>Alcím, előirányzat- csoport,jogcím csoport, kiemelt előirányzat megnevezése</t>
  </si>
  <si>
    <t>Eredeti ei.</t>
  </si>
  <si>
    <t>Mód. Ei.</t>
  </si>
  <si>
    <t>Módosítás</t>
  </si>
  <si>
    <t>Módosított előirányzat 2014. év</t>
  </si>
  <si>
    <t>Várható teljesítés 2014. év</t>
  </si>
  <si>
    <t>száma:</t>
  </si>
  <si>
    <t>2014.év</t>
  </si>
  <si>
    <t>2014. nov.</t>
  </si>
  <si>
    <t>Önkormányzati Konyha</t>
  </si>
  <si>
    <t>Szociális étkeztetés és Bölcsődei étkeztetés</t>
  </si>
  <si>
    <t>Működési bevételek</t>
  </si>
  <si>
    <t>Intézményi működési bevétel</t>
  </si>
  <si>
    <t>Intézményi működéshez kapcsolódó egyéb bevétel Bölcsőde</t>
  </si>
  <si>
    <t>Intézményi működéshez kapcsolódó egyéb bevételSZoc.ebéd</t>
  </si>
  <si>
    <t>ÁFA bevétel</t>
  </si>
  <si>
    <t>ÁFA bevétel   Bölcsőde</t>
  </si>
  <si>
    <t>összesen</t>
  </si>
  <si>
    <t>Óvodai intézményi étkeztetés</t>
  </si>
  <si>
    <t>Intézményi működéshez kapcsolódó egyéb bevétel</t>
  </si>
  <si>
    <t>Iskolai intézményi étkeztetés</t>
  </si>
  <si>
    <t>Intézményi működés bevétel</t>
  </si>
  <si>
    <t>Egyéb működési célú támogatások</t>
  </si>
  <si>
    <t>Munkahelyi vendéglátás</t>
  </si>
  <si>
    <t>Működési bevétel</t>
  </si>
  <si>
    <t>Irányítószervtől kapott támogatás</t>
  </si>
  <si>
    <t>Önkormányzati Konyha bevételek összesen:</t>
  </si>
  <si>
    <t>Szociális étkeztetés</t>
  </si>
  <si>
    <t>Működési kiadás</t>
  </si>
  <si>
    <t>Személyi juttatások</t>
  </si>
  <si>
    <t>Munkaadókat terhelő járulékok</t>
  </si>
  <si>
    <t>Dologi kiadás</t>
  </si>
  <si>
    <t>Felhalmozási kiadások</t>
  </si>
  <si>
    <t>Beruházás ( gázüst vásárlása)</t>
  </si>
  <si>
    <t>Főfoglalkozású közalkalmazott</t>
  </si>
  <si>
    <t>Dologi kiadások</t>
  </si>
  <si>
    <t>Beruházás</t>
  </si>
  <si>
    <t xml:space="preserve"> munkatörvénykönyves( 8 órás)</t>
  </si>
  <si>
    <t>Bölcsődei ellátás</t>
  </si>
  <si>
    <t>Önkormányzati Konyha kiadások összesen</t>
  </si>
  <si>
    <t>Foglalkoztatottak átlaglétszáma önkormányzati konyha összesen</t>
  </si>
  <si>
    <t>Mindösszesen</t>
  </si>
  <si>
    <t>Személyi juttatások összesen</t>
  </si>
  <si>
    <t>Munkaadókat terhelő járulékok összesen</t>
  </si>
  <si>
    <t>Dologi kiadás összesen</t>
  </si>
  <si>
    <t>Beruházások összesen</t>
  </si>
  <si>
    <t>Összes kiadás</t>
  </si>
  <si>
    <t>Összes bevétel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</si>
</sst>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0"/>
      <name val="Arial"/>
      <family val="2"/>
    </font>
    <font>
      <b/>
      <sz val="6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i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6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2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3" fontId="0" fillId="0" borderId="15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7" fillId="33" borderId="15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3" fontId="0" fillId="0" borderId="11" xfId="0" applyNumberFormat="1" applyBorder="1" applyAlignment="1">
      <alignment/>
    </xf>
    <xf numFmtId="0" fontId="6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8" fillId="0" borderId="17" xfId="0" applyFont="1" applyBorder="1" applyAlignment="1">
      <alignment/>
    </xf>
    <xf numFmtId="3" fontId="0" fillId="33" borderId="15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2" fillId="33" borderId="23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5" fillId="0" borderId="23" xfId="0" applyFont="1" applyBorder="1" applyAlignment="1">
      <alignment/>
    </xf>
    <xf numFmtId="0" fontId="5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5" fillId="0" borderId="2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4" xfId="0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5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0" fontId="9" fillId="0" borderId="24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6" xfId="0" applyFont="1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2" fillId="33" borderId="27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0" borderId="20" xfId="0" applyFont="1" applyBorder="1" applyAlignment="1">
      <alignment/>
    </xf>
    <xf numFmtId="0" fontId="5" fillId="33" borderId="2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7" fillId="0" borderId="16" xfId="0" applyFont="1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6"/>
  <sheetViews>
    <sheetView tabSelected="1" zoomScalePageLayoutView="0" workbookViewId="0" topLeftCell="A76">
      <selection activeCell="L87" sqref="A1:L87"/>
    </sheetView>
  </sheetViews>
  <sheetFormatPr defaultColWidth="9.140625" defaultRowHeight="12.75"/>
  <cols>
    <col min="1" max="1" width="2.57421875" style="0" customWidth="1"/>
    <col min="2" max="2" width="3.140625" style="0" customWidth="1"/>
    <col min="3" max="3" width="3.7109375" style="0" customWidth="1"/>
    <col min="4" max="4" width="3.57421875" style="0" customWidth="1"/>
    <col min="5" max="5" width="4.28125" style="0" customWidth="1"/>
    <col min="6" max="6" width="10.7109375" style="0" customWidth="1"/>
    <col min="7" max="7" width="39.8515625" style="0" customWidth="1"/>
    <col min="8" max="9" width="9.140625" style="1" customWidth="1"/>
    <col min="10" max="10" width="14.57421875" style="1" customWidth="1"/>
    <col min="11" max="11" width="15.57421875" style="1" customWidth="1"/>
    <col min="12" max="12" width="13.57421875" style="0" customWidth="1"/>
    <col min="15" max="15" width="14.57421875" style="0" customWidth="1"/>
  </cols>
  <sheetData>
    <row r="1" spans="1:12" ht="13.5" customHeight="1">
      <c r="A1" s="2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57" t="s">
        <v>5</v>
      </c>
      <c r="G1" s="58" t="s">
        <v>6</v>
      </c>
      <c r="H1" s="6" t="s">
        <v>7</v>
      </c>
      <c r="I1" s="7" t="s">
        <v>8</v>
      </c>
      <c r="J1" s="59" t="s">
        <v>9</v>
      </c>
      <c r="K1" s="60" t="s">
        <v>10</v>
      </c>
      <c r="L1" s="60" t="s">
        <v>11</v>
      </c>
    </row>
    <row r="2" spans="1:23" ht="25.5" customHeight="1">
      <c r="A2" s="61" t="s">
        <v>12</v>
      </c>
      <c r="B2" s="61"/>
      <c r="C2" s="61"/>
      <c r="D2" s="61"/>
      <c r="E2" s="61"/>
      <c r="F2" s="57"/>
      <c r="G2" s="58"/>
      <c r="H2" s="9" t="s">
        <v>13</v>
      </c>
      <c r="I2" s="7" t="s">
        <v>14</v>
      </c>
      <c r="J2" s="59"/>
      <c r="K2" s="59"/>
      <c r="L2" s="60"/>
      <c r="W2" s="1"/>
    </row>
    <row r="3" spans="1:12" s="1" customFormat="1" ht="12.75">
      <c r="A3" s="10">
        <v>4</v>
      </c>
      <c r="B3" s="11"/>
      <c r="C3" s="11"/>
      <c r="D3" s="11"/>
      <c r="E3" s="11"/>
      <c r="F3" s="62" t="s">
        <v>15</v>
      </c>
      <c r="G3" s="62"/>
      <c r="H3" s="12"/>
      <c r="I3" s="13"/>
      <c r="J3" s="14"/>
      <c r="K3" s="14"/>
      <c r="L3" s="14"/>
    </row>
    <row r="4" spans="1:12" s="1" customFormat="1" ht="12.75">
      <c r="A4" s="15"/>
      <c r="B4" s="16">
        <v>9</v>
      </c>
      <c r="C4" s="16"/>
      <c r="D4" s="16"/>
      <c r="E4" s="16"/>
      <c r="F4" s="17"/>
      <c r="G4" s="18" t="s">
        <v>16</v>
      </c>
      <c r="H4" s="19"/>
      <c r="I4" s="20"/>
      <c r="J4" s="21"/>
      <c r="K4" s="21"/>
      <c r="L4" s="21"/>
    </row>
    <row r="5" spans="1:12" s="1" customFormat="1" ht="12.75">
      <c r="A5" s="15"/>
      <c r="B5" s="16"/>
      <c r="C5" s="16">
        <v>1</v>
      </c>
      <c r="D5" s="16"/>
      <c r="E5" s="16"/>
      <c r="F5" s="22"/>
      <c r="G5" s="23" t="s">
        <v>17</v>
      </c>
      <c r="H5" s="24">
        <f>SUM(H6)</f>
        <v>15441</v>
      </c>
      <c r="I5" s="25">
        <f>SUM(I6)</f>
        <v>15441</v>
      </c>
      <c r="J5" s="25">
        <f>SUM(J6)</f>
        <v>-1349</v>
      </c>
      <c r="K5" s="25">
        <f>SUM(K6)</f>
        <v>14092</v>
      </c>
      <c r="L5" s="25">
        <f>SUM(L6)</f>
        <v>14092</v>
      </c>
    </row>
    <row r="6" spans="1:12" s="1" customFormat="1" ht="12.75">
      <c r="A6" s="15"/>
      <c r="B6" s="16"/>
      <c r="C6" s="16"/>
      <c r="D6" s="16">
        <v>1</v>
      </c>
      <c r="E6" s="16"/>
      <c r="F6" s="22"/>
      <c r="G6" s="23" t="s">
        <v>18</v>
      </c>
      <c r="H6" s="24">
        <f>SUM(H7:H10)</f>
        <v>15441</v>
      </c>
      <c r="I6" s="25">
        <f>SUM(I7:I10)</f>
        <v>15441</v>
      </c>
      <c r="J6" s="25">
        <f>SUM(J7:J10)</f>
        <v>-1349</v>
      </c>
      <c r="K6" s="25">
        <f>SUM(K7:K10)</f>
        <v>14092</v>
      </c>
      <c r="L6" s="25">
        <f>SUM(L7:L10)</f>
        <v>14092</v>
      </c>
    </row>
    <row r="7" spans="1:12" s="1" customFormat="1" ht="12.75">
      <c r="A7" s="15"/>
      <c r="B7" s="16"/>
      <c r="C7" s="16"/>
      <c r="D7" s="16"/>
      <c r="E7" s="16">
        <v>2</v>
      </c>
      <c r="F7" s="22"/>
      <c r="G7" s="23" t="s">
        <v>19</v>
      </c>
      <c r="H7" s="24">
        <v>405</v>
      </c>
      <c r="I7" s="25">
        <v>405</v>
      </c>
      <c r="J7" s="21">
        <f>L7-I7</f>
        <v>147</v>
      </c>
      <c r="K7" s="26">
        <f>I7+J7</f>
        <v>552</v>
      </c>
      <c r="L7" s="26">
        <v>552</v>
      </c>
    </row>
    <row r="8" spans="1:12" s="1" customFormat="1" ht="12.75">
      <c r="A8" s="15"/>
      <c r="B8" s="16"/>
      <c r="C8" s="16"/>
      <c r="D8" s="16"/>
      <c r="E8" s="16">
        <v>2</v>
      </c>
      <c r="F8" s="22"/>
      <c r="G8" s="23" t="s">
        <v>20</v>
      </c>
      <c r="H8" s="24">
        <v>11753</v>
      </c>
      <c r="I8" s="25">
        <v>11753</v>
      </c>
      <c r="J8" s="21">
        <f>L8-I8</f>
        <v>-1209</v>
      </c>
      <c r="K8" s="26">
        <f>I8+J8</f>
        <v>10544</v>
      </c>
      <c r="L8" s="26">
        <v>10544</v>
      </c>
    </row>
    <row r="9" spans="1:12" s="1" customFormat="1" ht="12.75">
      <c r="A9" s="15"/>
      <c r="B9" s="16"/>
      <c r="C9" s="16"/>
      <c r="D9" s="16"/>
      <c r="E9" s="16">
        <v>3</v>
      </c>
      <c r="F9" s="22"/>
      <c r="G9" s="23" t="s">
        <v>21</v>
      </c>
      <c r="H9" s="24">
        <v>3173</v>
      </c>
      <c r="I9" s="25">
        <v>3173</v>
      </c>
      <c r="J9" s="21">
        <f>L9-I9</f>
        <v>-326</v>
      </c>
      <c r="K9" s="26">
        <f>I9+J9</f>
        <v>2847</v>
      </c>
      <c r="L9" s="26">
        <v>2847</v>
      </c>
    </row>
    <row r="10" spans="1:12" s="1" customFormat="1" ht="12.75">
      <c r="A10" s="15"/>
      <c r="B10" s="16"/>
      <c r="C10" s="16"/>
      <c r="D10" s="16"/>
      <c r="E10" s="16"/>
      <c r="F10" s="22"/>
      <c r="G10" s="23" t="s">
        <v>22</v>
      </c>
      <c r="H10" s="24">
        <v>110</v>
      </c>
      <c r="I10" s="25">
        <v>110</v>
      </c>
      <c r="J10" s="21">
        <f>L10-I10</f>
        <v>39</v>
      </c>
      <c r="K10" s="26">
        <f>I10+J10</f>
        <v>149</v>
      </c>
      <c r="L10" s="26">
        <v>149</v>
      </c>
    </row>
    <row r="11" spans="1:12" s="1" customFormat="1" ht="12.75">
      <c r="A11" s="15"/>
      <c r="B11" s="16"/>
      <c r="C11" s="16"/>
      <c r="D11" s="16"/>
      <c r="E11" s="16"/>
      <c r="F11" s="63" t="s">
        <v>23</v>
      </c>
      <c r="G11" s="63"/>
      <c r="H11" s="27">
        <f>SUM(H5)</f>
        <v>15441</v>
      </c>
      <c r="I11" s="28">
        <f>SUM(I5)</f>
        <v>15441</v>
      </c>
      <c r="J11" s="28">
        <f>SUM(J5)</f>
        <v>-1349</v>
      </c>
      <c r="K11" s="28">
        <f>SUM(K5)</f>
        <v>14092</v>
      </c>
      <c r="L11" s="28">
        <f>SUM(L5)</f>
        <v>14092</v>
      </c>
    </row>
    <row r="12" spans="1:12" s="1" customFormat="1" ht="12.75">
      <c r="A12" s="15"/>
      <c r="B12" s="16">
        <v>10</v>
      </c>
      <c r="C12" s="16"/>
      <c r="D12" s="16"/>
      <c r="E12" s="16"/>
      <c r="F12" s="29"/>
      <c r="G12" s="18" t="s">
        <v>24</v>
      </c>
      <c r="H12" s="24"/>
      <c r="I12" s="25"/>
      <c r="J12" s="21"/>
      <c r="K12" s="26"/>
      <c r="L12" s="26"/>
    </row>
    <row r="13" spans="1:12" s="1" customFormat="1" ht="12.75">
      <c r="A13" s="15"/>
      <c r="B13" s="16"/>
      <c r="C13" s="16">
        <v>1</v>
      </c>
      <c r="D13" s="16"/>
      <c r="E13" s="16"/>
      <c r="F13" s="22"/>
      <c r="G13" s="23" t="s">
        <v>17</v>
      </c>
      <c r="H13" s="24">
        <f>SUM(H14)</f>
        <v>3523</v>
      </c>
      <c r="I13" s="25">
        <f>SUM(I14)</f>
        <v>3523</v>
      </c>
      <c r="J13" s="21">
        <f>SUM(J14,)</f>
        <v>-761</v>
      </c>
      <c r="K13" s="21">
        <f>SUM(K14,)</f>
        <v>2762</v>
      </c>
      <c r="L13" s="21">
        <f>SUM(L14,)</f>
        <v>2762</v>
      </c>
    </row>
    <row r="14" spans="1:12" s="1" customFormat="1" ht="12.75">
      <c r="A14" s="15"/>
      <c r="B14" s="16"/>
      <c r="C14" s="16"/>
      <c r="D14" s="16">
        <v>1</v>
      </c>
      <c r="E14" s="16"/>
      <c r="F14" s="22"/>
      <c r="G14" s="23" t="s">
        <v>18</v>
      </c>
      <c r="H14" s="24">
        <f>SUM(H15:H16)</f>
        <v>3523</v>
      </c>
      <c r="I14" s="25">
        <f>SUM(I15:I16)</f>
        <v>3523</v>
      </c>
      <c r="J14" s="21">
        <f>SUM(J15:J16)</f>
        <v>-761</v>
      </c>
      <c r="K14" s="26">
        <f>SUM(K15:K16)</f>
        <v>2762</v>
      </c>
      <c r="L14" s="26">
        <f>SUM(L15:L16)</f>
        <v>2762</v>
      </c>
    </row>
    <row r="15" spans="1:12" s="1" customFormat="1" ht="12.75">
      <c r="A15" s="15"/>
      <c r="B15" s="16"/>
      <c r="C15" s="16"/>
      <c r="D15" s="16"/>
      <c r="E15" s="16">
        <v>2</v>
      </c>
      <c r="F15" s="22"/>
      <c r="G15" s="23" t="s">
        <v>25</v>
      </c>
      <c r="H15" s="24">
        <v>2774</v>
      </c>
      <c r="I15" s="25">
        <v>2774</v>
      </c>
      <c r="J15" s="21">
        <f>L15-I15</f>
        <v>-599</v>
      </c>
      <c r="K15" s="26">
        <f>I15+J15</f>
        <v>2175</v>
      </c>
      <c r="L15" s="26">
        <v>2175</v>
      </c>
    </row>
    <row r="16" spans="1:12" s="1" customFormat="1" ht="12.75">
      <c r="A16" s="15"/>
      <c r="B16" s="16"/>
      <c r="C16" s="16"/>
      <c r="D16" s="16"/>
      <c r="E16" s="16">
        <v>3</v>
      </c>
      <c r="F16" s="22"/>
      <c r="G16" s="23" t="s">
        <v>21</v>
      </c>
      <c r="H16" s="24">
        <v>749</v>
      </c>
      <c r="I16" s="25">
        <v>749</v>
      </c>
      <c r="J16" s="21">
        <f>L16-I16</f>
        <v>-162</v>
      </c>
      <c r="K16" s="26">
        <f>I16+J16</f>
        <v>587</v>
      </c>
      <c r="L16" s="26">
        <v>587</v>
      </c>
    </row>
    <row r="17" spans="1:12" s="1" customFormat="1" ht="12.75">
      <c r="A17" s="15"/>
      <c r="B17" s="16"/>
      <c r="C17" s="16"/>
      <c r="D17" s="16"/>
      <c r="E17" s="16"/>
      <c r="F17" s="63" t="s">
        <v>23</v>
      </c>
      <c r="G17" s="63"/>
      <c r="H17" s="27">
        <f>SUM(H13)</f>
        <v>3523</v>
      </c>
      <c r="I17" s="28">
        <f>SUM(I13)</f>
        <v>3523</v>
      </c>
      <c r="J17" s="28">
        <f>SUM(J13)</f>
        <v>-761</v>
      </c>
      <c r="K17" s="28">
        <f>SUM(K13)</f>
        <v>2762</v>
      </c>
      <c r="L17" s="28">
        <f>SUM(L13)</f>
        <v>2762</v>
      </c>
    </row>
    <row r="18" spans="1:12" s="1" customFormat="1" ht="12.75">
      <c r="A18" s="15"/>
      <c r="B18" s="16">
        <v>11</v>
      </c>
      <c r="C18" s="16"/>
      <c r="D18" s="16"/>
      <c r="E18" s="16"/>
      <c r="F18" s="22"/>
      <c r="G18" s="23" t="s">
        <v>26</v>
      </c>
      <c r="H18" s="24"/>
      <c r="I18" s="25"/>
      <c r="J18" s="21"/>
      <c r="K18" s="26"/>
      <c r="L18" s="26"/>
    </row>
    <row r="19" spans="1:12" s="1" customFormat="1" ht="12.75">
      <c r="A19" s="15"/>
      <c r="B19" s="16"/>
      <c r="C19" s="16">
        <v>1</v>
      </c>
      <c r="D19" s="16"/>
      <c r="E19" s="16"/>
      <c r="F19" s="22"/>
      <c r="G19" s="23" t="s">
        <v>17</v>
      </c>
      <c r="H19" s="24">
        <f>SUM(H20)</f>
        <v>6975</v>
      </c>
      <c r="I19" s="25">
        <f>SUM(I20)</f>
        <v>6975</v>
      </c>
      <c r="J19" s="25">
        <f>SUM(J20,J23)</f>
        <v>1717</v>
      </c>
      <c r="K19" s="25">
        <f>SUM(K20,K23)</f>
        <v>8692</v>
      </c>
      <c r="L19" s="25">
        <f>SUM(L20,L23)</f>
        <v>8692</v>
      </c>
    </row>
    <row r="20" spans="1:12" s="1" customFormat="1" ht="12.75">
      <c r="A20" s="15"/>
      <c r="B20" s="16"/>
      <c r="C20" s="16"/>
      <c r="D20" s="16">
        <v>1</v>
      </c>
      <c r="E20" s="16"/>
      <c r="F20" s="22"/>
      <c r="G20" s="23" t="s">
        <v>27</v>
      </c>
      <c r="H20" s="24">
        <f>SUM(H21:H22)</f>
        <v>6975</v>
      </c>
      <c r="I20" s="25">
        <f>SUM(I21:I22)</f>
        <v>6975</v>
      </c>
      <c r="J20" s="26">
        <f>SUM(J21:J22)</f>
        <v>1688</v>
      </c>
      <c r="K20" s="26">
        <f>SUM(K21:K22)</f>
        <v>8663</v>
      </c>
      <c r="L20" s="26">
        <f>SUM(L21:L22)</f>
        <v>8663</v>
      </c>
    </row>
    <row r="21" spans="1:12" s="1" customFormat="1" ht="12.75">
      <c r="A21" s="15"/>
      <c r="B21" s="16"/>
      <c r="C21" s="16"/>
      <c r="D21" s="16"/>
      <c r="E21" s="16">
        <v>2</v>
      </c>
      <c r="F21" s="22"/>
      <c r="G21" s="23" t="s">
        <v>25</v>
      </c>
      <c r="H21" s="24">
        <v>5492</v>
      </c>
      <c r="I21" s="25">
        <v>5492</v>
      </c>
      <c r="J21" s="26">
        <f>L21-I21</f>
        <v>1329</v>
      </c>
      <c r="K21" s="26">
        <f>I21+J21</f>
        <v>6821</v>
      </c>
      <c r="L21" s="26">
        <v>6821</v>
      </c>
    </row>
    <row r="22" spans="1:12" s="1" customFormat="1" ht="12.75">
      <c r="A22" s="15"/>
      <c r="B22" s="16"/>
      <c r="C22" s="16"/>
      <c r="D22" s="16"/>
      <c r="E22" s="16">
        <v>3</v>
      </c>
      <c r="F22" s="22"/>
      <c r="G22" s="23" t="s">
        <v>21</v>
      </c>
      <c r="H22" s="24">
        <v>1483</v>
      </c>
      <c r="I22" s="25">
        <v>1483</v>
      </c>
      <c r="J22" s="26">
        <f>L22-I22</f>
        <v>359</v>
      </c>
      <c r="K22" s="26">
        <f>I22+J22</f>
        <v>1842</v>
      </c>
      <c r="L22" s="26">
        <v>1842</v>
      </c>
    </row>
    <row r="23" spans="1:12" s="1" customFormat="1" ht="12.75">
      <c r="A23" s="15"/>
      <c r="B23" s="16"/>
      <c r="C23" s="16"/>
      <c r="D23" s="16">
        <v>2</v>
      </c>
      <c r="E23" s="16"/>
      <c r="F23" s="22"/>
      <c r="G23" s="23" t="s">
        <v>28</v>
      </c>
      <c r="H23" s="24"/>
      <c r="I23" s="25"/>
      <c r="J23" s="21">
        <v>29</v>
      </c>
      <c r="K23" s="26">
        <v>29</v>
      </c>
      <c r="L23" s="26">
        <v>29</v>
      </c>
    </row>
    <row r="24" spans="1:12" s="1" customFormat="1" ht="12.75">
      <c r="A24" s="15"/>
      <c r="B24" s="16"/>
      <c r="C24" s="16"/>
      <c r="D24" s="16"/>
      <c r="E24" s="16"/>
      <c r="F24" s="63" t="s">
        <v>23</v>
      </c>
      <c r="G24" s="63"/>
      <c r="H24" s="27">
        <f>SUM(H19)</f>
        <v>6975</v>
      </c>
      <c r="I24" s="28">
        <f>SUM(I19)</f>
        <v>6975</v>
      </c>
      <c r="J24" s="28">
        <f>SUM(J19)</f>
        <v>1717</v>
      </c>
      <c r="K24" s="28">
        <f>SUM(K19)</f>
        <v>8692</v>
      </c>
      <c r="L24" s="28">
        <f>SUM(L19)</f>
        <v>8692</v>
      </c>
    </row>
    <row r="25" spans="1:12" s="1" customFormat="1" ht="12.75">
      <c r="A25" s="15"/>
      <c r="B25" s="16">
        <v>12</v>
      </c>
      <c r="C25" s="16"/>
      <c r="D25" s="16"/>
      <c r="E25" s="16"/>
      <c r="F25" s="22"/>
      <c r="G25" s="23" t="s">
        <v>29</v>
      </c>
      <c r="H25" s="24"/>
      <c r="I25" s="25"/>
      <c r="J25" s="21"/>
      <c r="K25" s="26"/>
      <c r="L25" s="26"/>
    </row>
    <row r="26" spans="1:12" s="1" customFormat="1" ht="12.75">
      <c r="A26" s="15"/>
      <c r="B26" s="16"/>
      <c r="C26" s="16">
        <v>1</v>
      </c>
      <c r="D26" s="16"/>
      <c r="E26" s="16"/>
      <c r="F26" s="22"/>
      <c r="G26" s="23" t="s">
        <v>30</v>
      </c>
      <c r="H26" s="24">
        <f>SUM(H27)</f>
        <v>6450</v>
      </c>
      <c r="I26" s="25">
        <f>SUM(I27)</f>
        <v>6450</v>
      </c>
      <c r="J26" s="25">
        <f>SUM(J27)</f>
        <v>-921</v>
      </c>
      <c r="K26" s="25">
        <f>SUM(K27)</f>
        <v>5529</v>
      </c>
      <c r="L26" s="25">
        <f>SUM(L27)</f>
        <v>5529</v>
      </c>
    </row>
    <row r="27" spans="1:12" s="1" customFormat="1" ht="12.75">
      <c r="A27" s="15"/>
      <c r="B27" s="16"/>
      <c r="C27" s="16"/>
      <c r="D27" s="16">
        <v>1</v>
      </c>
      <c r="E27" s="16"/>
      <c r="F27" s="22"/>
      <c r="G27" s="23" t="s">
        <v>27</v>
      </c>
      <c r="H27" s="24">
        <f>SUM(H28:H29)</f>
        <v>6450</v>
      </c>
      <c r="I27" s="25">
        <f>SUM(I28:I29)</f>
        <v>6450</v>
      </c>
      <c r="J27" s="25">
        <f>SUM(J28:J29)</f>
        <v>-921</v>
      </c>
      <c r="K27" s="25">
        <f>SUM(K28:K29)</f>
        <v>5529</v>
      </c>
      <c r="L27" s="25">
        <f>SUM(L28:L29)</f>
        <v>5529</v>
      </c>
    </row>
    <row r="28" spans="1:12" s="1" customFormat="1" ht="12.75">
      <c r="A28" s="15"/>
      <c r="B28" s="16"/>
      <c r="C28" s="16"/>
      <c r="D28" s="16"/>
      <c r="E28" s="16">
        <v>2</v>
      </c>
      <c r="F28" s="22"/>
      <c r="G28" s="23" t="s">
        <v>25</v>
      </c>
      <c r="H28" s="24">
        <v>5100</v>
      </c>
      <c r="I28" s="25">
        <v>5100</v>
      </c>
      <c r="J28" s="21">
        <f>L28-I28</f>
        <v>-722</v>
      </c>
      <c r="K28" s="26">
        <f>I28+J28</f>
        <v>4378</v>
      </c>
      <c r="L28" s="26">
        <v>4378</v>
      </c>
    </row>
    <row r="29" spans="1:12" s="1" customFormat="1" ht="12.75">
      <c r="A29" s="15"/>
      <c r="B29" s="16"/>
      <c r="C29" s="16"/>
      <c r="D29" s="16"/>
      <c r="E29" s="16">
        <v>3</v>
      </c>
      <c r="F29" s="30"/>
      <c r="G29" s="31" t="s">
        <v>21</v>
      </c>
      <c r="H29" s="32">
        <v>1350</v>
      </c>
      <c r="I29" s="25">
        <v>1350</v>
      </c>
      <c r="J29" s="21">
        <f>L29-I29</f>
        <v>-199</v>
      </c>
      <c r="K29" s="26">
        <f>I29+J29</f>
        <v>1151</v>
      </c>
      <c r="L29" s="26">
        <v>1151</v>
      </c>
    </row>
    <row r="30" spans="1:12" s="1" customFormat="1" ht="12.75">
      <c r="A30" s="8"/>
      <c r="B30" s="33"/>
      <c r="C30" s="33"/>
      <c r="D30" s="33"/>
      <c r="E30" s="33"/>
      <c r="F30" s="64" t="s">
        <v>23</v>
      </c>
      <c r="G30" s="64"/>
      <c r="H30" s="27">
        <f>H26</f>
        <v>6450</v>
      </c>
      <c r="I30" s="28">
        <f>I26</f>
        <v>6450</v>
      </c>
      <c r="J30" s="28">
        <f>J26</f>
        <v>-921</v>
      </c>
      <c r="K30" s="28">
        <f>K26</f>
        <v>5529</v>
      </c>
      <c r="L30" s="28">
        <f>L26</f>
        <v>5529</v>
      </c>
    </row>
    <row r="31" spans="1:12" ht="12.75">
      <c r="A31" s="34"/>
      <c r="B31" s="34"/>
      <c r="C31" s="34"/>
      <c r="D31" s="34"/>
      <c r="E31" s="34"/>
      <c r="F31" s="20"/>
      <c r="G31" s="35" t="s">
        <v>31</v>
      </c>
      <c r="H31" s="24">
        <v>42314</v>
      </c>
      <c r="I31" s="25">
        <v>43305</v>
      </c>
      <c r="J31" s="21">
        <f>L31-I31</f>
        <v>-4698</v>
      </c>
      <c r="K31" s="26">
        <f>I31+J31</f>
        <v>38607</v>
      </c>
      <c r="L31" s="26">
        <v>38607</v>
      </c>
    </row>
    <row r="32" spans="1:12" ht="12.75">
      <c r="A32" s="34"/>
      <c r="B32" s="34"/>
      <c r="C32" s="34"/>
      <c r="D32" s="34"/>
      <c r="E32" s="34"/>
      <c r="F32" s="65" t="s">
        <v>32</v>
      </c>
      <c r="G32" s="65"/>
      <c r="H32" s="36">
        <f>SUM(H11+H17+H24+H30+H31)</f>
        <v>74703</v>
      </c>
      <c r="I32" s="37">
        <f>SUM(I11+I17+I24+I30+I31)</f>
        <v>75694</v>
      </c>
      <c r="J32" s="37">
        <f>SUM(J11+J17+J24+J30+J31)</f>
        <v>-6012</v>
      </c>
      <c r="K32" s="37">
        <f>SUM(K11+K17+K24+K30+K31)</f>
        <v>69682</v>
      </c>
      <c r="L32" s="37">
        <f>SUM(L11+L17+L24+L30+L31)</f>
        <v>69682</v>
      </c>
    </row>
    <row r="33" spans="1:12" ht="12.75">
      <c r="A33" s="38">
        <v>3</v>
      </c>
      <c r="B33" s="39"/>
      <c r="C33" s="39"/>
      <c r="D33" s="34"/>
      <c r="E33" s="40"/>
      <c r="F33" s="66" t="s">
        <v>15</v>
      </c>
      <c r="G33" s="66"/>
      <c r="H33" s="36"/>
      <c r="I33" s="37"/>
      <c r="J33" s="14"/>
      <c r="K33" s="14"/>
      <c r="L33" s="14"/>
    </row>
    <row r="34" spans="1:12" ht="12.75">
      <c r="A34" s="41"/>
      <c r="B34" s="41">
        <v>9</v>
      </c>
      <c r="C34" s="41"/>
      <c r="D34" s="34"/>
      <c r="E34" s="42"/>
      <c r="F34" s="43"/>
      <c r="G34" s="44" t="s">
        <v>33</v>
      </c>
      <c r="H34" s="24"/>
      <c r="I34" s="25"/>
      <c r="J34" s="21"/>
      <c r="K34" s="21"/>
      <c r="L34" s="21"/>
    </row>
    <row r="35" spans="1:12" ht="12.75">
      <c r="A35" s="41"/>
      <c r="B35" s="41"/>
      <c r="C35" s="41">
        <v>8</v>
      </c>
      <c r="D35" s="34"/>
      <c r="E35" s="42"/>
      <c r="F35" s="43"/>
      <c r="G35" s="45" t="s">
        <v>34</v>
      </c>
      <c r="H35" s="24">
        <f>SUM(H36:H38)</f>
        <v>25944</v>
      </c>
      <c r="I35" s="25">
        <f>SUM(I36:I38)</f>
        <v>26632</v>
      </c>
      <c r="J35" s="24">
        <f>SUM(J36:J38)</f>
        <v>-5293</v>
      </c>
      <c r="K35" s="25">
        <f>SUM(K36:K38)</f>
        <v>21339</v>
      </c>
      <c r="L35" s="24">
        <f>SUM(L36:L38)</f>
        <v>21339</v>
      </c>
    </row>
    <row r="36" spans="1:12" ht="12.75">
      <c r="A36" s="41"/>
      <c r="B36" s="41"/>
      <c r="C36" s="41"/>
      <c r="D36" s="34"/>
      <c r="E36" s="42">
        <v>1</v>
      </c>
      <c r="F36" s="43"/>
      <c r="G36" s="45" t="s">
        <v>35</v>
      </c>
      <c r="H36" s="24">
        <v>8459</v>
      </c>
      <c r="I36" s="25">
        <v>9001</v>
      </c>
      <c r="J36" s="24">
        <f>L36-I36</f>
        <v>-5268</v>
      </c>
      <c r="K36" s="24">
        <f>I36+J36</f>
        <v>3733</v>
      </c>
      <c r="L36" s="24">
        <v>3733</v>
      </c>
    </row>
    <row r="37" spans="1:12" ht="12.75">
      <c r="A37" s="41"/>
      <c r="B37" s="41"/>
      <c r="C37" s="41"/>
      <c r="D37" s="34"/>
      <c r="E37" s="42">
        <v>2</v>
      </c>
      <c r="F37" s="43"/>
      <c r="G37" s="45" t="s">
        <v>36</v>
      </c>
      <c r="H37" s="24">
        <v>2155</v>
      </c>
      <c r="I37" s="25">
        <v>2301</v>
      </c>
      <c r="J37" s="21">
        <f>L37-I37</f>
        <v>-1475</v>
      </c>
      <c r="K37" s="24">
        <f>I37+J37</f>
        <v>826</v>
      </c>
      <c r="L37" s="21">
        <v>826</v>
      </c>
    </row>
    <row r="38" spans="1:12" ht="12.75">
      <c r="A38" s="41"/>
      <c r="B38" s="41"/>
      <c r="C38" s="41"/>
      <c r="D38" s="34"/>
      <c r="E38" s="42">
        <v>3</v>
      </c>
      <c r="F38" s="43"/>
      <c r="G38" s="45" t="s">
        <v>37</v>
      </c>
      <c r="H38" s="24">
        <v>15330</v>
      </c>
      <c r="I38" s="25">
        <v>15330</v>
      </c>
      <c r="J38" s="21">
        <f>L38-I38</f>
        <v>1450</v>
      </c>
      <c r="K38" s="24">
        <f>I38+J38</f>
        <v>16780</v>
      </c>
      <c r="L38" s="21">
        <v>16780</v>
      </c>
    </row>
    <row r="39" spans="1:12" ht="12.75">
      <c r="A39" s="41"/>
      <c r="B39" s="41"/>
      <c r="C39" s="41">
        <v>9</v>
      </c>
      <c r="D39" s="34"/>
      <c r="E39" s="42"/>
      <c r="F39" s="43"/>
      <c r="G39" s="45" t="s">
        <v>38</v>
      </c>
      <c r="H39" s="24">
        <f>SUM(H40)</f>
        <v>2159</v>
      </c>
      <c r="I39" s="25">
        <f>SUM(I40)</f>
        <v>2159</v>
      </c>
      <c r="J39" s="25">
        <f>SUM(J40)</f>
        <v>-629</v>
      </c>
      <c r="K39" s="25">
        <f>SUM(K40)</f>
        <v>1530</v>
      </c>
      <c r="L39" s="25">
        <f>SUM(L40)</f>
        <v>1530</v>
      </c>
    </row>
    <row r="40" spans="1:12" ht="12.75">
      <c r="A40" s="41"/>
      <c r="B40" s="41"/>
      <c r="C40" s="41"/>
      <c r="D40" s="34"/>
      <c r="E40" s="42"/>
      <c r="F40" s="43"/>
      <c r="G40" s="45" t="s">
        <v>39</v>
      </c>
      <c r="H40" s="24">
        <v>2159</v>
      </c>
      <c r="I40" s="25">
        <v>2159</v>
      </c>
      <c r="J40" s="21">
        <f>L40-I40</f>
        <v>-629</v>
      </c>
      <c r="K40" s="24">
        <f>I40+J40</f>
        <v>1530</v>
      </c>
      <c r="L40" s="21">
        <f>888+306+82+254</f>
        <v>1530</v>
      </c>
    </row>
    <row r="41" spans="1:12" ht="12.75">
      <c r="A41" s="41"/>
      <c r="B41" s="41"/>
      <c r="C41" s="41"/>
      <c r="D41" s="34"/>
      <c r="E41" s="42"/>
      <c r="F41" s="67" t="s">
        <v>23</v>
      </c>
      <c r="G41" s="67"/>
      <c r="H41" s="24">
        <f>SUM(H35+H39)</f>
        <v>28103</v>
      </c>
      <c r="I41" s="25">
        <f>SUM(I35+I39)</f>
        <v>28791</v>
      </c>
      <c r="J41" s="25">
        <f>SUM(J35+J39)</f>
        <v>-5922</v>
      </c>
      <c r="K41" s="25">
        <f>SUM(K35+K39)</f>
        <v>22869</v>
      </c>
      <c r="L41" s="25">
        <f>SUM(L35+L39)</f>
        <v>22869</v>
      </c>
    </row>
    <row r="42" spans="1:12" ht="12.75">
      <c r="A42" s="41"/>
      <c r="B42" s="41"/>
      <c r="C42" s="41"/>
      <c r="D42" s="34"/>
      <c r="E42" s="68" t="s">
        <v>40</v>
      </c>
      <c r="F42" s="68"/>
      <c r="G42" s="68"/>
      <c r="H42" s="36">
        <v>5</v>
      </c>
      <c r="I42" s="37">
        <v>5</v>
      </c>
      <c r="J42" s="14"/>
      <c r="K42" s="14">
        <v>2</v>
      </c>
      <c r="L42" s="14">
        <v>2</v>
      </c>
    </row>
    <row r="43" spans="1:12" ht="12.75">
      <c r="A43" s="41"/>
      <c r="B43" s="41"/>
      <c r="C43" s="41"/>
      <c r="D43" s="34"/>
      <c r="E43" s="42"/>
      <c r="F43" s="46"/>
      <c r="G43" s="47"/>
      <c r="H43" s="24"/>
      <c r="I43" s="25"/>
      <c r="J43" s="21"/>
      <c r="K43" s="21"/>
      <c r="L43" s="21"/>
    </row>
    <row r="44" spans="1:12" ht="12.75">
      <c r="A44" s="41"/>
      <c r="B44" s="41">
        <v>10</v>
      </c>
      <c r="C44" s="41"/>
      <c r="D44" s="34"/>
      <c r="E44" s="42"/>
      <c r="F44" s="43"/>
      <c r="G44" s="44" t="s">
        <v>24</v>
      </c>
      <c r="H44" s="24"/>
      <c r="I44" s="25"/>
      <c r="J44" s="21"/>
      <c r="K44" s="21"/>
      <c r="L44" s="21"/>
    </row>
    <row r="45" spans="1:12" ht="12.75">
      <c r="A45" s="48"/>
      <c r="B45" s="48"/>
      <c r="C45" s="48">
        <v>8</v>
      </c>
      <c r="D45" s="34"/>
      <c r="E45" s="42"/>
      <c r="F45" s="43"/>
      <c r="G45" s="45" t="s">
        <v>34</v>
      </c>
      <c r="H45" s="24">
        <f>SUM(H46:H48)</f>
        <v>11459</v>
      </c>
      <c r="I45" s="25">
        <f>SUM(I46:I48)</f>
        <v>11459</v>
      </c>
      <c r="J45" s="25">
        <f>SUM(J46:J48)</f>
        <v>-2955</v>
      </c>
      <c r="K45" s="25">
        <f>SUM(K46:K48)</f>
        <v>8504</v>
      </c>
      <c r="L45" s="25">
        <f>SUM(L46:L48)</f>
        <v>8504</v>
      </c>
    </row>
    <row r="46" spans="1:12" ht="12.75">
      <c r="A46" s="48"/>
      <c r="B46" s="48"/>
      <c r="C46" s="48"/>
      <c r="D46" s="34"/>
      <c r="E46" s="42">
        <v>1</v>
      </c>
      <c r="F46" s="43"/>
      <c r="G46" s="45" t="s">
        <v>35</v>
      </c>
      <c r="H46" s="24">
        <v>3076</v>
      </c>
      <c r="I46" s="25">
        <v>3076</v>
      </c>
      <c r="J46" s="21">
        <f>L46-I46</f>
        <v>-377</v>
      </c>
      <c r="K46" s="21">
        <f>I46+J46</f>
        <v>2699</v>
      </c>
      <c r="L46" s="21">
        <v>2699</v>
      </c>
    </row>
    <row r="47" spans="1:12" ht="12.75">
      <c r="A47" s="48"/>
      <c r="B47" s="48"/>
      <c r="C47" s="48"/>
      <c r="D47" s="34"/>
      <c r="E47" s="42">
        <v>2</v>
      </c>
      <c r="F47" s="43"/>
      <c r="G47" s="45" t="s">
        <v>36</v>
      </c>
      <c r="H47" s="24">
        <v>830</v>
      </c>
      <c r="I47" s="25">
        <v>830</v>
      </c>
      <c r="J47" s="21">
        <f>L47-I47</f>
        <v>-222</v>
      </c>
      <c r="K47" s="21">
        <f>I47+J47</f>
        <v>608</v>
      </c>
      <c r="L47" s="21">
        <v>608</v>
      </c>
    </row>
    <row r="48" spans="1:12" ht="12.75">
      <c r="A48" s="48"/>
      <c r="B48" s="48"/>
      <c r="C48" s="48"/>
      <c r="D48" s="34"/>
      <c r="E48" s="42">
        <v>3</v>
      </c>
      <c r="F48" s="43"/>
      <c r="G48" s="45" t="s">
        <v>41</v>
      </c>
      <c r="H48" s="24">
        <v>7553</v>
      </c>
      <c r="I48" s="25">
        <v>7553</v>
      </c>
      <c r="J48" s="21">
        <f>L48-I48</f>
        <v>-2356</v>
      </c>
      <c r="K48" s="21">
        <f>I48+J48</f>
        <v>5197</v>
      </c>
      <c r="L48" s="21">
        <v>5197</v>
      </c>
    </row>
    <row r="49" spans="1:12" ht="12.75">
      <c r="A49" s="48"/>
      <c r="B49" s="48"/>
      <c r="C49" s="48">
        <v>9</v>
      </c>
      <c r="D49" s="34"/>
      <c r="E49" s="42"/>
      <c r="F49" s="43"/>
      <c r="G49" s="45" t="s">
        <v>38</v>
      </c>
      <c r="H49" s="24"/>
      <c r="I49" s="25"/>
      <c r="J49" s="21">
        <f>SUM(J50)</f>
        <v>109</v>
      </c>
      <c r="K49" s="21">
        <f>SUM(K50)</f>
        <v>109</v>
      </c>
      <c r="L49" s="21">
        <f>SUM(L50)</f>
        <v>109</v>
      </c>
    </row>
    <row r="50" spans="1:12" ht="12.75">
      <c r="A50" s="48"/>
      <c r="B50" s="48"/>
      <c r="C50" s="48"/>
      <c r="D50" s="34"/>
      <c r="E50" s="42">
        <v>1</v>
      </c>
      <c r="F50" s="43"/>
      <c r="G50" s="45" t="s">
        <v>42</v>
      </c>
      <c r="H50" s="24"/>
      <c r="I50" s="25"/>
      <c r="J50" s="21">
        <f>L50-I50</f>
        <v>109</v>
      </c>
      <c r="K50" s="21">
        <v>109</v>
      </c>
      <c r="L50" s="21">
        <v>109</v>
      </c>
    </row>
    <row r="51" spans="1:12" ht="12.75">
      <c r="A51" s="48"/>
      <c r="B51" s="48"/>
      <c r="C51" s="48"/>
      <c r="D51" s="34"/>
      <c r="E51" s="42"/>
      <c r="F51" s="67" t="s">
        <v>23</v>
      </c>
      <c r="G51" s="67"/>
      <c r="H51" s="24">
        <f>SUM(H45)</f>
        <v>11459</v>
      </c>
      <c r="I51" s="25">
        <f>SUM(I45)</f>
        <v>11459</v>
      </c>
      <c r="J51" s="25">
        <f>SUM(J45,J49)</f>
        <v>-2846</v>
      </c>
      <c r="K51" s="25">
        <f>SUM(K45,K49)</f>
        <v>8613</v>
      </c>
      <c r="L51" s="25">
        <f>SUM(L45,L49)</f>
        <v>8613</v>
      </c>
    </row>
    <row r="52" spans="1:12" ht="12.75">
      <c r="A52" s="48"/>
      <c r="B52" s="48"/>
      <c r="C52" s="48"/>
      <c r="D52" s="34"/>
      <c r="E52" s="68" t="s">
        <v>40</v>
      </c>
      <c r="F52" s="68"/>
      <c r="G52" s="68"/>
      <c r="H52" s="36">
        <v>2</v>
      </c>
      <c r="I52" s="37">
        <v>2</v>
      </c>
      <c r="J52" s="14"/>
      <c r="K52" s="14">
        <v>2</v>
      </c>
      <c r="L52" s="14">
        <v>2</v>
      </c>
    </row>
    <row r="53" spans="1:12" ht="12.75">
      <c r="A53" s="48"/>
      <c r="B53" s="48">
        <v>11</v>
      </c>
      <c r="C53" s="48"/>
      <c r="D53" s="34"/>
      <c r="E53" s="42"/>
      <c r="F53" s="43"/>
      <c r="G53" s="44" t="s">
        <v>26</v>
      </c>
      <c r="H53" s="24"/>
      <c r="I53" s="25"/>
      <c r="J53" s="21"/>
      <c r="K53" s="21"/>
      <c r="L53" s="21"/>
    </row>
    <row r="54" spans="1:12" ht="12.75">
      <c r="A54" s="48"/>
      <c r="B54" s="48"/>
      <c r="C54" s="48">
        <v>8</v>
      </c>
      <c r="D54" s="34"/>
      <c r="E54" s="42"/>
      <c r="F54" s="43"/>
      <c r="G54" s="45" t="s">
        <v>34</v>
      </c>
      <c r="H54" s="24">
        <f>SUM(H55:H57)</f>
        <v>27991</v>
      </c>
      <c r="I54" s="25">
        <f>SUM(I55:I57)</f>
        <v>28294</v>
      </c>
      <c r="J54" s="25">
        <f>SUM(J55:J57)</f>
        <v>2516</v>
      </c>
      <c r="K54" s="25">
        <f>SUM(K55:K57)</f>
        <v>30810</v>
      </c>
      <c r="L54" s="25">
        <f>SUM(L55:L57)</f>
        <v>30704</v>
      </c>
    </row>
    <row r="55" spans="1:12" ht="12.75">
      <c r="A55" s="48"/>
      <c r="B55" s="48"/>
      <c r="C55" s="48"/>
      <c r="D55" s="34"/>
      <c r="E55" s="42">
        <v>1</v>
      </c>
      <c r="F55" s="43"/>
      <c r="G55" s="45" t="s">
        <v>35</v>
      </c>
      <c r="H55" s="24">
        <v>6024</v>
      </c>
      <c r="I55" s="25">
        <v>6263</v>
      </c>
      <c r="J55" s="26">
        <f>L55-I55</f>
        <v>6414</v>
      </c>
      <c r="K55" s="26">
        <f>I55+J55</f>
        <v>12677</v>
      </c>
      <c r="L55" s="26">
        <v>12677</v>
      </c>
    </row>
    <row r="56" spans="1:12" ht="12.75">
      <c r="A56" s="48"/>
      <c r="B56" s="48"/>
      <c r="C56" s="48"/>
      <c r="D56" s="34"/>
      <c r="E56" s="42">
        <v>2</v>
      </c>
      <c r="F56" s="43"/>
      <c r="G56" s="45" t="s">
        <v>36</v>
      </c>
      <c r="H56" s="24">
        <v>1516</v>
      </c>
      <c r="I56" s="25">
        <v>1580</v>
      </c>
      <c r="J56" s="26">
        <f>L56-I56</f>
        <v>1579</v>
      </c>
      <c r="K56" s="26">
        <f>I56+J56</f>
        <v>3159</v>
      </c>
      <c r="L56" s="26">
        <v>3159</v>
      </c>
    </row>
    <row r="57" spans="1:12" ht="12.75">
      <c r="A57" s="48"/>
      <c r="B57" s="48"/>
      <c r="C57" s="48"/>
      <c r="D57" s="34"/>
      <c r="E57" s="42">
        <v>3</v>
      </c>
      <c r="F57" s="43"/>
      <c r="G57" s="45" t="s">
        <v>41</v>
      </c>
      <c r="H57" s="24">
        <v>20451</v>
      </c>
      <c r="I57" s="25">
        <v>20451</v>
      </c>
      <c r="J57" s="26">
        <f>K57-I57</f>
        <v>-5477</v>
      </c>
      <c r="K57" s="26">
        <f>15356-382</f>
        <v>14974</v>
      </c>
      <c r="L57" s="26">
        <f>16746-1390-394-94</f>
        <v>14868</v>
      </c>
    </row>
    <row r="58" spans="1:12" ht="12.75">
      <c r="A58" s="48"/>
      <c r="B58" s="48"/>
      <c r="C58" s="48">
        <v>9</v>
      </c>
      <c r="D58" s="34"/>
      <c r="E58" s="42"/>
      <c r="F58" s="43"/>
      <c r="G58" s="45" t="s">
        <v>38</v>
      </c>
      <c r="H58" s="24"/>
      <c r="I58" s="25"/>
      <c r="J58" s="26">
        <f>J59</f>
        <v>388</v>
      </c>
      <c r="K58" s="26">
        <f>K59</f>
        <v>388</v>
      </c>
      <c r="L58" s="26">
        <f>L59</f>
        <v>388</v>
      </c>
    </row>
    <row r="59" spans="1:12" ht="12.75">
      <c r="A59" s="48"/>
      <c r="B59" s="48"/>
      <c r="C59" s="48"/>
      <c r="D59" s="34"/>
      <c r="E59" s="42">
        <v>1</v>
      </c>
      <c r="F59" s="43"/>
      <c r="G59" s="45" t="s">
        <v>42</v>
      </c>
      <c r="H59" s="24"/>
      <c r="I59" s="25"/>
      <c r="J59" s="26">
        <f>L59-I59</f>
        <v>388</v>
      </c>
      <c r="K59" s="26">
        <v>388</v>
      </c>
      <c r="L59" s="26">
        <v>388</v>
      </c>
    </row>
    <row r="60" spans="1:12" ht="12.75">
      <c r="A60" s="48"/>
      <c r="B60" s="48"/>
      <c r="C60" s="48"/>
      <c r="D60" s="34"/>
      <c r="E60" s="42"/>
      <c r="F60" s="67" t="s">
        <v>23</v>
      </c>
      <c r="G60" s="67"/>
      <c r="H60" s="24">
        <f>SUM(H54,)</f>
        <v>27991</v>
      </c>
      <c r="I60" s="25">
        <f>SUM(I54,)</f>
        <v>28294</v>
      </c>
      <c r="J60" s="25">
        <f>SUM(J54,)</f>
        <v>2516</v>
      </c>
      <c r="K60" s="25">
        <f>SUM(K54,K58)</f>
        <v>31198</v>
      </c>
      <c r="L60" s="25">
        <f>SUM(L54,L58)</f>
        <v>31092</v>
      </c>
    </row>
    <row r="61" spans="1:12" ht="12.75">
      <c r="A61" s="48"/>
      <c r="B61" s="48"/>
      <c r="C61" s="48"/>
      <c r="D61" s="34"/>
      <c r="E61" s="68" t="s">
        <v>40</v>
      </c>
      <c r="F61" s="68"/>
      <c r="G61" s="68"/>
      <c r="H61" s="36">
        <v>3</v>
      </c>
      <c r="I61" s="37">
        <v>3</v>
      </c>
      <c r="J61" s="14"/>
      <c r="K61" s="14">
        <v>7</v>
      </c>
      <c r="L61" s="14">
        <v>7</v>
      </c>
    </row>
    <row r="62" spans="1:12" ht="12.75">
      <c r="A62" s="48"/>
      <c r="B62" s="48"/>
      <c r="C62" s="48"/>
      <c r="D62" s="34"/>
      <c r="E62" s="68" t="s">
        <v>43</v>
      </c>
      <c r="F62" s="68"/>
      <c r="G62" s="68"/>
      <c r="H62" s="36">
        <v>1</v>
      </c>
      <c r="I62" s="37">
        <v>1</v>
      </c>
      <c r="J62" s="14"/>
      <c r="K62" s="14">
        <v>1</v>
      </c>
      <c r="L62" s="14">
        <v>1</v>
      </c>
    </row>
    <row r="63" spans="1:12" ht="12.75">
      <c r="A63" s="41"/>
      <c r="B63" s="41">
        <v>12</v>
      </c>
      <c r="C63" s="41"/>
      <c r="D63" s="34"/>
      <c r="E63" s="42"/>
      <c r="F63" s="43"/>
      <c r="G63" s="44" t="s">
        <v>29</v>
      </c>
      <c r="H63" s="24"/>
      <c r="I63" s="25"/>
      <c r="J63" s="21"/>
      <c r="K63" s="21"/>
      <c r="L63" s="21"/>
    </row>
    <row r="64" spans="1:12" ht="12.75">
      <c r="A64" s="41"/>
      <c r="B64" s="41"/>
      <c r="C64" s="41">
        <v>8</v>
      </c>
      <c r="D64" s="34"/>
      <c r="E64" s="42"/>
      <c r="F64" s="43"/>
      <c r="G64" s="45" t="s">
        <v>34</v>
      </c>
      <c r="H64" s="24">
        <f>SUM(H65:H67)</f>
        <v>6250</v>
      </c>
      <c r="I64" s="25">
        <f>SUM(I65:I67)</f>
        <v>6250</v>
      </c>
      <c r="J64" s="25">
        <f>SUM(J65:J67)</f>
        <v>-619</v>
      </c>
      <c r="K64" s="25">
        <f>SUM(K65:K67)</f>
        <v>5631</v>
      </c>
      <c r="L64" s="25">
        <f>SUM(L65:L67)</f>
        <v>5631</v>
      </c>
    </row>
    <row r="65" spans="1:12" ht="12.75">
      <c r="A65" s="41"/>
      <c r="B65" s="41"/>
      <c r="C65" s="41"/>
      <c r="D65" s="34"/>
      <c r="E65" s="42">
        <v>1</v>
      </c>
      <c r="F65" s="43"/>
      <c r="G65" s="45" t="s">
        <v>35</v>
      </c>
      <c r="H65" s="24"/>
      <c r="I65" s="25"/>
      <c r="J65" s="21"/>
      <c r="K65" s="21"/>
      <c r="L65" s="21"/>
    </row>
    <row r="66" spans="1:12" ht="12.75">
      <c r="A66" s="41"/>
      <c r="B66" s="41"/>
      <c r="C66" s="41"/>
      <c r="D66" s="34"/>
      <c r="E66" s="42">
        <v>2</v>
      </c>
      <c r="F66" s="43"/>
      <c r="G66" s="45" t="s">
        <v>36</v>
      </c>
      <c r="H66" s="24"/>
      <c r="I66" s="25"/>
      <c r="J66" s="21"/>
      <c r="K66" s="21"/>
      <c r="L66" s="21"/>
    </row>
    <row r="67" spans="1:12" ht="12.75">
      <c r="A67" s="41"/>
      <c r="B67" s="41"/>
      <c r="C67" s="41"/>
      <c r="D67" s="34"/>
      <c r="E67" s="42">
        <v>3</v>
      </c>
      <c r="F67" s="43"/>
      <c r="G67" s="45" t="s">
        <v>41</v>
      </c>
      <c r="H67" s="24">
        <v>6250</v>
      </c>
      <c r="I67" s="25">
        <v>6250</v>
      </c>
      <c r="J67" s="21">
        <f>L67-I67</f>
        <v>-619</v>
      </c>
      <c r="K67" s="26">
        <f>I67+J67</f>
        <v>5631</v>
      </c>
      <c r="L67" s="21">
        <v>5631</v>
      </c>
    </row>
    <row r="68" spans="1:12" ht="12.75">
      <c r="A68" s="41"/>
      <c r="B68" s="41"/>
      <c r="C68" s="41">
        <v>9</v>
      </c>
      <c r="D68" s="34"/>
      <c r="E68" s="42"/>
      <c r="F68" s="43"/>
      <c r="G68" s="45" t="s">
        <v>38</v>
      </c>
      <c r="H68" s="24"/>
      <c r="I68" s="25"/>
      <c r="J68" s="21">
        <f>J69</f>
        <v>112</v>
      </c>
      <c r="K68" s="26">
        <f>K69</f>
        <v>112</v>
      </c>
      <c r="L68" s="21">
        <f>L69</f>
        <v>112</v>
      </c>
    </row>
    <row r="69" spans="1:12" ht="12.75">
      <c r="A69" s="41"/>
      <c r="B69" s="41"/>
      <c r="C69" s="41"/>
      <c r="D69" s="34"/>
      <c r="E69" s="42">
        <v>1</v>
      </c>
      <c r="F69" s="43"/>
      <c r="G69" s="45" t="s">
        <v>42</v>
      </c>
      <c r="H69" s="24"/>
      <c r="I69" s="25"/>
      <c r="J69" s="21">
        <v>112</v>
      </c>
      <c r="K69" s="26">
        <v>112</v>
      </c>
      <c r="L69" s="21">
        <v>112</v>
      </c>
    </row>
    <row r="70" spans="1:12" ht="12.75">
      <c r="A70" s="41"/>
      <c r="B70" s="41"/>
      <c r="C70" s="41"/>
      <c r="D70" s="34"/>
      <c r="E70" s="42"/>
      <c r="F70" s="67" t="s">
        <v>23</v>
      </c>
      <c r="G70" s="67"/>
      <c r="H70" s="24">
        <f>SUM(H64)</f>
        <v>6250</v>
      </c>
      <c r="I70" s="25">
        <f>SUM(I64)</f>
        <v>6250</v>
      </c>
      <c r="J70" s="25">
        <f>SUM(J64,J68)</f>
        <v>-507</v>
      </c>
      <c r="K70" s="25">
        <f>SUM(K64,K68)</f>
        <v>5743</v>
      </c>
      <c r="L70" s="25">
        <f>SUM(L64,L68)</f>
        <v>5743</v>
      </c>
    </row>
    <row r="71" spans="1:12" ht="12.75">
      <c r="A71" s="48"/>
      <c r="B71" s="48"/>
      <c r="C71" s="48"/>
      <c r="D71" s="34"/>
      <c r="E71" s="69" t="s">
        <v>40</v>
      </c>
      <c r="F71" s="69"/>
      <c r="G71" s="69"/>
      <c r="H71" s="50"/>
      <c r="I71" s="51"/>
      <c r="J71" s="21"/>
      <c r="K71" s="21"/>
      <c r="L71" s="21"/>
    </row>
    <row r="72" spans="1:12" ht="12.75">
      <c r="A72" s="48"/>
      <c r="B72" s="48">
        <v>13</v>
      </c>
      <c r="C72" s="48"/>
      <c r="D72" s="34"/>
      <c r="E72" s="52"/>
      <c r="F72" s="53"/>
      <c r="G72" s="54" t="s">
        <v>44</v>
      </c>
      <c r="H72" s="50"/>
      <c r="I72" s="51"/>
      <c r="J72" s="21"/>
      <c r="K72" s="21"/>
      <c r="L72" s="21"/>
    </row>
    <row r="73" spans="1:12" ht="12.75">
      <c r="A73" s="48"/>
      <c r="B73" s="48"/>
      <c r="C73" s="41">
        <v>8</v>
      </c>
      <c r="D73" s="34"/>
      <c r="E73" s="42"/>
      <c r="F73" s="43"/>
      <c r="G73" s="45" t="s">
        <v>34</v>
      </c>
      <c r="H73" s="50">
        <f>SUM(H74:H76)</f>
        <v>900</v>
      </c>
      <c r="I73" s="51">
        <f>SUM(I74:I76)</f>
        <v>900</v>
      </c>
      <c r="J73" s="51">
        <f>SUM(J74:J76)</f>
        <v>471</v>
      </c>
      <c r="K73" s="51">
        <f>SUM(K74:K76)</f>
        <v>1371</v>
      </c>
      <c r="L73" s="51">
        <f>SUM(L74:L76)</f>
        <v>1371</v>
      </c>
    </row>
    <row r="74" spans="1:12" ht="12.75">
      <c r="A74" s="48"/>
      <c r="B74" s="48"/>
      <c r="C74" s="41"/>
      <c r="D74" s="34"/>
      <c r="E74" s="42">
        <v>1</v>
      </c>
      <c r="F74" s="43"/>
      <c r="G74" s="45" t="s">
        <v>35</v>
      </c>
      <c r="H74" s="50"/>
      <c r="I74" s="51"/>
      <c r="J74" s="21"/>
      <c r="K74" s="21"/>
      <c r="L74" s="21"/>
    </row>
    <row r="75" spans="1:12" ht="12.75">
      <c r="A75" s="48"/>
      <c r="B75" s="48"/>
      <c r="C75" s="41"/>
      <c r="D75" s="34"/>
      <c r="E75" s="42">
        <v>2</v>
      </c>
      <c r="F75" s="43"/>
      <c r="G75" s="45" t="s">
        <v>36</v>
      </c>
      <c r="H75" s="50"/>
      <c r="I75" s="51"/>
      <c r="J75" s="21"/>
      <c r="K75" s="21"/>
      <c r="L75" s="21"/>
    </row>
    <row r="76" spans="1:12" ht="12.75">
      <c r="A76" s="48"/>
      <c r="B76" s="48"/>
      <c r="C76" s="41"/>
      <c r="D76" s="34"/>
      <c r="E76" s="42">
        <v>3</v>
      </c>
      <c r="F76" s="43"/>
      <c r="G76" s="45" t="s">
        <v>41</v>
      </c>
      <c r="H76" s="50">
        <v>900</v>
      </c>
      <c r="I76" s="51">
        <v>900</v>
      </c>
      <c r="J76" s="21">
        <f>L76-I76</f>
        <v>471</v>
      </c>
      <c r="K76" s="21">
        <f>I76+J76</f>
        <v>1371</v>
      </c>
      <c r="L76" s="21">
        <v>1371</v>
      </c>
    </row>
    <row r="77" spans="1:12" ht="12.75">
      <c r="A77" s="48"/>
      <c r="B77" s="48"/>
      <c r="C77" s="48"/>
      <c r="D77" s="34"/>
      <c r="E77" s="52"/>
      <c r="F77" s="67" t="s">
        <v>23</v>
      </c>
      <c r="G77" s="67"/>
      <c r="H77" s="50">
        <f>SUM(H73)</f>
        <v>900</v>
      </c>
      <c r="I77" s="51">
        <f>SUM(I73)</f>
        <v>900</v>
      </c>
      <c r="J77" s="51">
        <f>SUM(J73)</f>
        <v>471</v>
      </c>
      <c r="K77" s="51">
        <f>SUM(K73)</f>
        <v>1371</v>
      </c>
      <c r="L77" s="51">
        <f>SUM(L73)</f>
        <v>1371</v>
      </c>
    </row>
    <row r="78" spans="1:12" ht="12.75">
      <c r="A78" s="48"/>
      <c r="B78" s="48"/>
      <c r="C78" s="48"/>
      <c r="D78" s="34"/>
      <c r="E78" s="69" t="s">
        <v>40</v>
      </c>
      <c r="F78" s="69"/>
      <c r="G78" s="69"/>
      <c r="H78" s="50"/>
      <c r="I78" s="51"/>
      <c r="J78" s="21"/>
      <c r="K78" s="21"/>
      <c r="L78" s="21"/>
    </row>
    <row r="79" spans="1:12" ht="12.75">
      <c r="A79" s="48"/>
      <c r="B79" s="48"/>
      <c r="C79" s="48"/>
      <c r="D79" s="34"/>
      <c r="E79" s="49" t="s">
        <v>45</v>
      </c>
      <c r="F79" s="55"/>
      <c r="G79" s="55"/>
      <c r="H79" s="50">
        <f>SUM(H70+H60+H51+H41+H77)</f>
        <v>74703</v>
      </c>
      <c r="I79" s="51">
        <f>SUM(I70+I60+I51+I41+I77)</f>
        <v>75694</v>
      </c>
      <c r="J79" s="51">
        <f>SUM(J70+J60+J51+J41+J77)</f>
        <v>-6288</v>
      </c>
      <c r="K79" s="51">
        <f>SUM(K70+K60+K51+K41+K77)</f>
        <v>69794</v>
      </c>
      <c r="L79" s="51">
        <f>SUM(L70+L60+L51+L41+L77)</f>
        <v>69688</v>
      </c>
    </row>
    <row r="80" spans="1:12" ht="12.75">
      <c r="A80" s="48"/>
      <c r="B80" s="48"/>
      <c r="C80" s="48"/>
      <c r="D80" s="34"/>
      <c r="E80" s="66" t="s">
        <v>46</v>
      </c>
      <c r="F80" s="66"/>
      <c r="G80" s="66"/>
      <c r="H80" s="12">
        <v>11</v>
      </c>
      <c r="I80" s="13">
        <v>11</v>
      </c>
      <c r="J80" s="14"/>
      <c r="K80" s="14">
        <v>11</v>
      </c>
      <c r="L80" s="14">
        <v>11</v>
      </c>
    </row>
    <row r="81" spans="1:12" ht="12.75">
      <c r="A81" s="70" t="s">
        <v>47</v>
      </c>
      <c r="B81" s="70"/>
      <c r="C81" s="70"/>
      <c r="D81" s="70"/>
      <c r="E81" s="70"/>
      <c r="F81" s="70"/>
      <c r="G81" s="56" t="s">
        <v>48</v>
      </c>
      <c r="H81" s="26">
        <f>SUM(H36,H46,H55,H65,H74)</f>
        <v>17559</v>
      </c>
      <c r="I81" s="26">
        <f>SUM(I36,I46,I55,I65,I74)</f>
        <v>18340</v>
      </c>
      <c r="J81" s="26">
        <f>SUM(J36,J46,J55,J65,J74)</f>
        <v>769</v>
      </c>
      <c r="K81" s="26">
        <f>SUM(K36,K46,K55,K65,K74)</f>
        <v>19109</v>
      </c>
      <c r="L81" s="26">
        <f>SUM(L36,L46,L55,L65,L74)</f>
        <v>19109</v>
      </c>
    </row>
    <row r="82" spans="1:12" ht="12.75">
      <c r="A82" s="70"/>
      <c r="B82" s="70"/>
      <c r="C82" s="70"/>
      <c r="D82" s="70"/>
      <c r="E82" s="70"/>
      <c r="F82" s="70"/>
      <c r="G82" s="56" t="s">
        <v>49</v>
      </c>
      <c r="H82" s="26">
        <f>SUM(H37,H47,H56,H66,H75)</f>
        <v>4501</v>
      </c>
      <c r="I82" s="26">
        <f>SUM(I37,I47,I56,I66,I75)</f>
        <v>4711</v>
      </c>
      <c r="J82" s="26">
        <f>SUM(J37,J47,J56,J66,J75)</f>
        <v>-118</v>
      </c>
      <c r="K82" s="26">
        <f>SUM(K37,K47,K56,K66,K75)</f>
        <v>4593</v>
      </c>
      <c r="L82" s="26">
        <f>SUM(L37,L47,L56,L66,L75)</f>
        <v>4593</v>
      </c>
    </row>
    <row r="83" spans="1:12" ht="12.75">
      <c r="A83" s="70"/>
      <c r="B83" s="70"/>
      <c r="C83" s="70"/>
      <c r="D83" s="70"/>
      <c r="E83" s="70"/>
      <c r="F83" s="70"/>
      <c r="G83" s="56" t="s">
        <v>50</v>
      </c>
      <c r="H83" s="26">
        <f>SUM(H38,H48,H57,H67,H76)</f>
        <v>50484</v>
      </c>
      <c r="I83" s="26">
        <f>SUM(I38,I48,I57,I67,I76)</f>
        <v>50484</v>
      </c>
      <c r="J83" s="26">
        <f>SUM(J38,J48,J57,J67,J76)</f>
        <v>-6531</v>
      </c>
      <c r="K83" s="26">
        <f>SUM(K38,K48,K57,K67,K76)</f>
        <v>43953</v>
      </c>
      <c r="L83" s="26">
        <f>SUM(L38,L48,L57,L67,L76)</f>
        <v>43847</v>
      </c>
    </row>
    <row r="84" spans="1:12" ht="12.75">
      <c r="A84" s="70"/>
      <c r="B84" s="70"/>
      <c r="C84" s="70"/>
      <c r="D84" s="70"/>
      <c r="E84" s="70"/>
      <c r="F84" s="70"/>
      <c r="G84" s="56" t="s">
        <v>51</v>
      </c>
      <c r="H84" s="26">
        <f>SUM(H40)</f>
        <v>2159</v>
      </c>
      <c r="I84" s="26">
        <f>SUM(I40)</f>
        <v>2159</v>
      </c>
      <c r="J84" s="26">
        <f>SUM(J40)</f>
        <v>-629</v>
      </c>
      <c r="K84" s="26">
        <f>SUM(K40,K49,K58,)</f>
        <v>2027</v>
      </c>
      <c r="L84" s="26">
        <f>SUM(L40,L49,L58,)</f>
        <v>2027</v>
      </c>
    </row>
    <row r="85" spans="1:12" ht="12.75">
      <c r="A85" s="70"/>
      <c r="B85" s="70"/>
      <c r="C85" s="70"/>
      <c r="D85" s="70"/>
      <c r="E85" s="70"/>
      <c r="F85" s="70"/>
      <c r="G85" s="56" t="s">
        <v>52</v>
      </c>
      <c r="H85" s="26">
        <f>SUM(H81:H84)</f>
        <v>74703</v>
      </c>
      <c r="I85" s="26">
        <f>SUM(I81:I84)</f>
        <v>75694</v>
      </c>
      <c r="J85" s="26">
        <f>SUM(J81:J84)</f>
        <v>-6509</v>
      </c>
      <c r="K85" s="26">
        <f>SUM(K81:K84)</f>
        <v>69682</v>
      </c>
      <c r="L85" s="26">
        <f>SUM(L81:L84)</f>
        <v>69576</v>
      </c>
    </row>
    <row r="86" spans="1:12" ht="12.75">
      <c r="A86" s="70"/>
      <c r="B86" s="70"/>
      <c r="C86" s="70"/>
      <c r="D86" s="70"/>
      <c r="E86" s="70"/>
      <c r="F86" s="70"/>
      <c r="G86" s="56" t="s">
        <v>53</v>
      </c>
      <c r="H86" s="26">
        <f>H32</f>
        <v>74703</v>
      </c>
      <c r="I86" s="26">
        <f>I32</f>
        <v>75694</v>
      </c>
      <c r="J86" s="26">
        <f>J32</f>
        <v>-6012</v>
      </c>
      <c r="K86" s="26">
        <f>K32</f>
        <v>69682</v>
      </c>
      <c r="L86" s="26">
        <f>L32</f>
        <v>69682</v>
      </c>
    </row>
  </sheetData>
  <sheetProtection selectLockedCells="1" selectUnlockedCells="1"/>
  <mergeCells count="26">
    <mergeCell ref="E80:G80"/>
    <mergeCell ref="A81:F86"/>
    <mergeCell ref="E61:G61"/>
    <mergeCell ref="E62:G62"/>
    <mergeCell ref="F70:G70"/>
    <mergeCell ref="E71:G71"/>
    <mergeCell ref="F77:G77"/>
    <mergeCell ref="E78:G78"/>
    <mergeCell ref="F33:G33"/>
    <mergeCell ref="F41:G41"/>
    <mergeCell ref="E42:G42"/>
    <mergeCell ref="F51:G51"/>
    <mergeCell ref="E52:G52"/>
    <mergeCell ref="F60:G60"/>
    <mergeCell ref="F3:G3"/>
    <mergeCell ref="F11:G11"/>
    <mergeCell ref="F17:G17"/>
    <mergeCell ref="F24:G24"/>
    <mergeCell ref="F30:G30"/>
    <mergeCell ref="F32:G32"/>
    <mergeCell ref="F1:F2"/>
    <mergeCell ref="G1:G2"/>
    <mergeCell ref="J1:J2"/>
    <mergeCell ref="K1:K2"/>
    <mergeCell ref="L1:L2"/>
    <mergeCell ref="A2:E2"/>
  </mergeCells>
  <printOptions/>
  <pageMargins left="0.15763888888888888" right="0.19652777777777777" top="0.9840277777777777" bottom="0.9840277777777777" header="0.5118055555555555" footer="0.5118055555555555"/>
  <pageSetup fitToHeight="0" fitToWidth="1" horizontalDpi="300" verticalDpi="300" orientation="landscape" paperSize="9" r:id="rId1"/>
  <headerFooter alignWithMargins="0">
    <oddHeader>&amp;R 5. számú melléklet 2014.évi módosított költségvetéshez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ul-vmarta</dc:creator>
  <cp:keywords/>
  <dc:description/>
  <cp:lastModifiedBy>ul-vmarta</cp:lastModifiedBy>
  <cp:lastPrinted>2015-03-03T13:42:50Z</cp:lastPrinted>
  <dcterms:created xsi:type="dcterms:W3CDTF">2015-03-03T13:42:33Z</dcterms:created>
  <dcterms:modified xsi:type="dcterms:W3CDTF">2015-03-03T13:43:59Z</dcterms:modified>
  <cp:category/>
  <cp:version/>
  <cp:contentType/>
  <cp:contentStatus/>
</cp:coreProperties>
</file>